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5"/>
  </bookViews>
  <sheets>
    <sheet name="жени в детеродна възраст" sheetId="1" state="visible" r:id="rId2"/>
    <sheet name="2017 аборти" sheetId="2" state="visible" r:id="rId3"/>
    <sheet name="2017 раждания" sheetId="3" state="visible" r:id="rId4"/>
    <sheet name="2017 жени" sheetId="4" state="visible" r:id="rId5"/>
    <sheet name="2018 аборти" sheetId="5" state="visible" r:id="rId6"/>
    <sheet name="анализ региони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<sst xmlns="http://schemas.openxmlformats.org/spreadsheetml/2006/main" count="271" uniqueCount="61">
  <si>
    <t xml:space="preserve">15-19</t>
  </si>
  <si>
    <t xml:space="preserve">20 - 24</t>
  </si>
  <si>
    <t xml:space="preserve">25 - 29</t>
  </si>
  <si>
    <t xml:space="preserve">30 - 34</t>
  </si>
  <si>
    <t xml:space="preserve">35 - 39</t>
  </si>
  <si>
    <t xml:space="preserve">40 - 44</t>
  </si>
  <si>
    <t xml:space="preserve">20-29</t>
  </si>
  <si>
    <t xml:space="preserve">30+</t>
  </si>
  <si>
    <t xml:space="preserve">в детеродна възраст</t>
  </si>
  <si>
    <t xml:space="preserve">Аборти – общо</t>
  </si>
  <si>
    <t xml:space="preserve">Спонтанен аборт</t>
  </si>
  <si>
    <t xml:space="preserve">Терапевтичен аборт</t>
  </si>
  <si>
    <t xml:space="preserve">Терапевтичен аборт - По желание</t>
  </si>
  <si>
    <t xml:space="preserve">Терапевтичен аборт – По медицински показания</t>
  </si>
  <si>
    <t xml:space="preserve">Общо</t>
  </si>
  <si>
    <t xml:space="preserve">&lt;15</t>
  </si>
  <si>
    <t xml:space="preserve">Благоевград</t>
  </si>
  <si>
    <t xml:space="preserve">Бургас</t>
  </si>
  <si>
    <t xml:space="preserve">Варна</t>
  </si>
  <si>
    <t xml:space="preserve">В. Търново</t>
  </si>
  <si>
    <t xml:space="preserve">Видин</t>
  </si>
  <si>
    <t xml:space="preserve">Враца</t>
  </si>
  <si>
    <t xml:space="preserve">Габрово</t>
  </si>
  <si>
    <t xml:space="preserve">Добрич</t>
  </si>
  <si>
    <t xml:space="preserve">Кърджали</t>
  </si>
  <si>
    <t xml:space="preserve">Кюстендил</t>
  </si>
  <si>
    <t xml:space="preserve">Ловеч</t>
  </si>
  <si>
    <t xml:space="preserve">Монтана</t>
  </si>
  <si>
    <t xml:space="preserve">Пазарджик</t>
  </si>
  <si>
    <t xml:space="preserve">Перник</t>
  </si>
  <si>
    <t xml:space="preserve">Плевен</t>
  </si>
  <si>
    <t xml:space="preserve">Пловдив</t>
  </si>
  <si>
    <t xml:space="preserve">Разград</t>
  </si>
  <si>
    <t xml:space="preserve">Русе</t>
  </si>
  <si>
    <t xml:space="preserve">Силистра</t>
  </si>
  <si>
    <t xml:space="preserve">Сливен</t>
  </si>
  <si>
    <t xml:space="preserve">Смолян</t>
  </si>
  <si>
    <t xml:space="preserve">София-столица</t>
  </si>
  <si>
    <t xml:space="preserve">София</t>
  </si>
  <si>
    <t xml:space="preserve">Ст. Загора</t>
  </si>
  <si>
    <t xml:space="preserve">Търговище</t>
  </si>
  <si>
    <t xml:space="preserve">Хасково</t>
  </si>
  <si>
    <t xml:space="preserve">Шумен</t>
  </si>
  <si>
    <t xml:space="preserve">Ямбол</t>
  </si>
  <si>
    <t xml:space="preserve">под 20</t>
  </si>
  <si>
    <t xml:space="preserve">Общо за страната</t>
  </si>
  <si>
    <t xml:space="preserve">Велико Търново</t>
  </si>
  <si>
    <t xml:space="preserve">Стара Загора</t>
  </si>
  <si>
    <t xml:space="preserve">София (столица)</t>
  </si>
  <si>
    <t xml:space="preserve">15 - 19</t>
  </si>
  <si>
    <t xml:space="preserve">детеродна</t>
  </si>
  <si>
    <t xml:space="preserve">20-29 </t>
  </si>
  <si>
    <t xml:space="preserve">Аборти на 10000 жени</t>
  </si>
  <si>
    <t xml:space="preserve">Спонтанни аборти на 10000 жени</t>
  </si>
  <si>
    <t xml:space="preserve">Аборти по желание на 10000 жени</t>
  </si>
  <si>
    <t xml:space="preserve">Аборти по медицински причини на 10000 жени</t>
  </si>
  <si>
    <t xml:space="preserve">% по желание спрямо всички аборти</t>
  </si>
  <si>
    <t xml:space="preserve">Аборти на всеки 100 живородени</t>
  </si>
  <si>
    <t xml:space="preserve">Аборти по женание на всеки 100 живородени</t>
  </si>
  <si>
    <t xml:space="preserve">&lt;20</t>
  </si>
  <si>
    <t xml:space="preserve">Средно за България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</si>
</sst>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%"/>
  </numFmts>
  <fonts count="15">
    <font>
      <sz val="10"/>
      <color rgb="FF00000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 1" xfId="20" builtinId="53" customBuiltin="true"/>
    <cellStyle name="Heading 2" xfId="21" builtinId="53" customBuiltin="true"/>
    <cellStyle name="Text" xfId="22" builtinId="53" customBuiltin="true"/>
    <cellStyle name="Note" xfId="23" builtinId="53" customBuiltin="true"/>
    <cellStyle name="Footnote" xfId="24" builtinId="53" customBuiltin="true"/>
    <cellStyle name="Hyperlink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.75"/>
  <cols>
    <col collapsed="false" hidden="false" max="1" min="1" style="0" width="14.4285714285714"/>
    <col collapsed="false" hidden="false" max="9" min="2" style="0" width="8.33163265306122"/>
    <col collapsed="false" hidden="false" max="10" min="10" style="0" width="14.7244897959184"/>
    <col collapsed="false" hidden="false" max="1025" min="11" style="0" width="14.4285714285714"/>
  </cols>
  <sheetData>
    <row r="1" customFormat="false" ht="30.7" hidden="false" customHeight="true" outlineLevel="0" collapsed="false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customFormat="false" ht="12.8" hidden="false" customHeight="false" outlineLevel="0" collapsed="false">
      <c r="A2" s="2" t="n">
        <v>2001</v>
      </c>
      <c r="B2" s="0" t="n">
        <v>260234</v>
      </c>
      <c r="C2" s="0" t="n">
        <v>276810</v>
      </c>
      <c r="D2" s="0" t="n">
        <v>282940</v>
      </c>
      <c r="E2" s="0" t="n">
        <v>271164</v>
      </c>
      <c r="F2" s="0" t="n">
        <v>256272</v>
      </c>
      <c r="G2" s="0" t="n">
        <v>273337</v>
      </c>
      <c r="H2" s="0" t="n">
        <f aca="false">C2+D2</f>
        <v>559750</v>
      </c>
      <c r="I2" s="0" t="n">
        <f aca="false">E2+F2+G2</f>
        <v>800773</v>
      </c>
      <c r="J2" s="0" t="n">
        <f aca="false">SUM(B2:I2)</f>
        <v>2981280</v>
      </c>
    </row>
    <row r="3" customFormat="false" ht="12.8" hidden="false" customHeight="false" outlineLevel="0" collapsed="false">
      <c r="A3" s="2" t="n">
        <v>2002</v>
      </c>
      <c r="B3" s="0" t="n">
        <v>258029</v>
      </c>
      <c r="C3" s="0" t="n">
        <v>272089</v>
      </c>
      <c r="D3" s="0" t="n">
        <v>288097</v>
      </c>
      <c r="E3" s="0" t="n">
        <v>273676</v>
      </c>
      <c r="F3" s="0" t="n">
        <v>251986</v>
      </c>
      <c r="G3" s="0" t="n">
        <v>270735</v>
      </c>
      <c r="H3" s="0" t="n">
        <f aca="false">C3+D3</f>
        <v>560186</v>
      </c>
      <c r="I3" s="0" t="n">
        <f aca="false">E3+F3+G3</f>
        <v>796397</v>
      </c>
      <c r="J3" s="0" t="n">
        <f aca="false">SUM(B3:I3)</f>
        <v>2971195</v>
      </c>
    </row>
    <row r="4" customFormat="false" ht="12.8" hidden="false" customHeight="false" outlineLevel="0" collapsed="false">
      <c r="A4" s="2" t="n">
        <v>2003</v>
      </c>
      <c r="B4" s="0" t="n">
        <v>256037</v>
      </c>
      <c r="C4" s="0" t="n">
        <v>268255</v>
      </c>
      <c r="D4" s="0" t="n">
        <v>288084</v>
      </c>
      <c r="E4" s="0" t="n">
        <v>273341</v>
      </c>
      <c r="F4" s="0" t="n">
        <v>255251</v>
      </c>
      <c r="G4" s="0" t="n">
        <v>267972</v>
      </c>
      <c r="H4" s="0" t="n">
        <f aca="false">C4+D4</f>
        <v>556339</v>
      </c>
      <c r="I4" s="0" t="n">
        <f aca="false">E4+F4+G4</f>
        <v>796564</v>
      </c>
      <c r="J4" s="0" t="n">
        <f aca="false">SUM(B4:I4)</f>
        <v>2961843</v>
      </c>
    </row>
    <row r="5" customFormat="false" ht="12.8" hidden="false" customHeight="false" outlineLevel="0" collapsed="false">
      <c r="A5" s="2" t="n">
        <v>2004</v>
      </c>
      <c r="B5" s="0" t="n">
        <v>253679</v>
      </c>
      <c r="C5" s="0" t="n">
        <v>263722</v>
      </c>
      <c r="D5" s="0" t="n">
        <v>284723</v>
      </c>
      <c r="E5" s="0" t="n">
        <v>275554</v>
      </c>
      <c r="F5" s="0" t="n">
        <v>260037</v>
      </c>
      <c r="G5" s="0" t="n">
        <v>265830</v>
      </c>
      <c r="H5" s="0" t="n">
        <f aca="false">C5+D5</f>
        <v>548445</v>
      </c>
      <c r="I5" s="0" t="n">
        <f aca="false">E5+F5+G5</f>
        <v>801421</v>
      </c>
      <c r="J5" s="0" t="n">
        <f aca="false">SUM(B5:I5)</f>
        <v>2953411</v>
      </c>
    </row>
    <row r="6" customFormat="false" ht="12.8" hidden="false" customHeight="false" outlineLevel="0" collapsed="false">
      <c r="A6" s="2" t="n">
        <v>2005</v>
      </c>
      <c r="B6" s="0" t="n">
        <v>249276</v>
      </c>
      <c r="C6" s="0" t="n">
        <v>261109</v>
      </c>
      <c r="D6" s="0" t="n">
        <v>280452</v>
      </c>
      <c r="E6" s="0" t="n">
        <v>278321</v>
      </c>
      <c r="F6" s="0" t="n">
        <v>265000</v>
      </c>
      <c r="G6" s="0" t="n">
        <v>260631</v>
      </c>
      <c r="H6" s="0" t="n">
        <f aca="false">C6+D6</f>
        <v>541561</v>
      </c>
      <c r="I6" s="0" t="n">
        <f aca="false">E6+F6+G6</f>
        <v>803952</v>
      </c>
      <c r="J6" s="0" t="n">
        <f aca="false">SUM(B6:I6)</f>
        <v>2940302</v>
      </c>
    </row>
    <row r="7" customFormat="false" ht="12.8" hidden="false" customHeight="false" outlineLevel="0" collapsed="false">
      <c r="A7" s="2" t="n">
        <v>2006</v>
      </c>
      <c r="B7" s="0" t="n">
        <v>239771</v>
      </c>
      <c r="C7" s="0" t="n">
        <v>259767</v>
      </c>
      <c r="D7" s="0" t="n">
        <v>276196</v>
      </c>
      <c r="E7" s="0" t="n">
        <v>282123</v>
      </c>
      <c r="F7" s="0" t="n">
        <v>269891</v>
      </c>
      <c r="G7" s="0" t="n">
        <v>254298</v>
      </c>
      <c r="H7" s="0" t="n">
        <f aca="false">C7+D7</f>
        <v>535963</v>
      </c>
      <c r="I7" s="0" t="n">
        <f aca="false">E7+F7+G7</f>
        <v>806312</v>
      </c>
      <c r="J7" s="0" t="n">
        <f aca="false">SUM(B7:I7)</f>
        <v>2924321</v>
      </c>
    </row>
    <row r="8" customFormat="false" ht="12.8" hidden="false" customHeight="false" outlineLevel="0" collapsed="false">
      <c r="A8" s="2" t="n">
        <v>2007</v>
      </c>
      <c r="B8" s="0" t="n">
        <v>229195</v>
      </c>
      <c r="C8" s="0" t="n">
        <v>257375</v>
      </c>
      <c r="D8" s="0" t="n">
        <v>271112</v>
      </c>
      <c r="E8" s="0" t="n">
        <v>286992</v>
      </c>
      <c r="F8" s="0" t="n">
        <v>272301</v>
      </c>
      <c r="G8" s="0" t="n">
        <v>250074</v>
      </c>
      <c r="H8" s="0" t="n">
        <f aca="false">C8+D8</f>
        <v>528487</v>
      </c>
      <c r="I8" s="0" t="n">
        <f aca="false">E8+F8+G8</f>
        <v>809367</v>
      </c>
      <c r="J8" s="0" t="n">
        <f aca="false">SUM(B8:I8)</f>
        <v>2904903</v>
      </c>
    </row>
    <row r="9" customFormat="false" ht="12.8" hidden="false" customHeight="false" outlineLevel="0" collapsed="false">
      <c r="A9" s="2" t="n">
        <v>2008</v>
      </c>
      <c r="B9" s="0" t="n">
        <v>216820</v>
      </c>
      <c r="C9" s="0" t="n">
        <v>255276</v>
      </c>
      <c r="D9" s="0" t="n">
        <v>267065</v>
      </c>
      <c r="E9" s="0" t="n">
        <v>286778</v>
      </c>
      <c r="F9" s="0" t="n">
        <v>271894</v>
      </c>
      <c r="G9" s="0" t="n">
        <v>253395</v>
      </c>
      <c r="H9" s="0" t="n">
        <f aca="false">C9+D9</f>
        <v>522341</v>
      </c>
      <c r="I9" s="0" t="n">
        <f aca="false">E9+F9+G9</f>
        <v>812067</v>
      </c>
      <c r="J9" s="0" t="n">
        <f aca="false">SUM(B9:I9)</f>
        <v>2885636</v>
      </c>
    </row>
    <row r="10" customFormat="false" ht="12.8" hidden="false" customHeight="false" outlineLevel="0" collapsed="false">
      <c r="A10" s="2" t="n">
        <v>2009</v>
      </c>
      <c r="B10" s="0" t="n">
        <v>202710</v>
      </c>
      <c r="C10" s="0" t="n">
        <v>252203</v>
      </c>
      <c r="D10" s="0" t="n">
        <v>260871</v>
      </c>
      <c r="E10" s="0" t="n">
        <v>281749</v>
      </c>
      <c r="F10" s="0" t="n">
        <v>273082</v>
      </c>
      <c r="G10" s="0" t="n">
        <v>257428</v>
      </c>
      <c r="H10" s="0" t="n">
        <f aca="false">C10+D10</f>
        <v>513074</v>
      </c>
      <c r="I10" s="0" t="n">
        <f aca="false">E10+F10+G10</f>
        <v>812259</v>
      </c>
      <c r="J10" s="0" t="n">
        <f aca="false">SUM(B10:I10)</f>
        <v>2853376</v>
      </c>
    </row>
    <row r="11" customFormat="false" ht="12.8" hidden="false" customHeight="false" outlineLevel="0" collapsed="false">
      <c r="A11" s="2" t="n">
        <v>2010</v>
      </c>
      <c r="B11" s="0" t="n">
        <v>187841</v>
      </c>
      <c r="C11" s="0" t="n">
        <v>247129</v>
      </c>
      <c r="D11" s="0" t="n">
        <v>256580</v>
      </c>
      <c r="E11" s="0" t="n">
        <v>275201</v>
      </c>
      <c r="F11" s="0" t="n">
        <v>273995</v>
      </c>
      <c r="G11" s="0" t="n">
        <v>260859</v>
      </c>
      <c r="H11" s="0" t="n">
        <f aca="false">C11+D11</f>
        <v>503709</v>
      </c>
      <c r="I11" s="0" t="n">
        <f aca="false">E11+F11+G11</f>
        <v>810055</v>
      </c>
      <c r="J11" s="0" t="n">
        <f aca="false">SUM(B11:I11)</f>
        <v>2815369</v>
      </c>
    </row>
    <row r="12" customFormat="false" ht="12.8" hidden="false" customHeight="false" outlineLevel="0" collapsed="false">
      <c r="A12" s="2" t="n">
        <v>2011</v>
      </c>
      <c r="B12" s="0" t="n">
        <v>173812</v>
      </c>
      <c r="C12" s="0" t="n">
        <v>231177</v>
      </c>
      <c r="D12" s="0" t="n">
        <v>235716</v>
      </c>
      <c r="E12" s="0" t="n">
        <v>250654</v>
      </c>
      <c r="F12" s="0" t="n">
        <v>266824</v>
      </c>
      <c r="G12" s="0" t="n">
        <v>253924</v>
      </c>
      <c r="H12" s="0" t="n">
        <f aca="false">C12+D12</f>
        <v>466893</v>
      </c>
      <c r="I12" s="0" t="n">
        <f aca="false">E12+F12+G12</f>
        <v>771402</v>
      </c>
      <c r="J12" s="0" t="n">
        <f aca="false">SUM(B12:I12)</f>
        <v>2650402</v>
      </c>
    </row>
    <row r="13" customFormat="false" ht="12.8" hidden="false" customHeight="false" outlineLevel="0" collapsed="false">
      <c r="A13" s="2" t="n">
        <v>2012</v>
      </c>
      <c r="B13" s="0" t="n">
        <v>162888</v>
      </c>
      <c r="C13" s="0" t="n">
        <v>222064</v>
      </c>
      <c r="D13" s="0" t="n">
        <v>235769</v>
      </c>
      <c r="E13" s="0" t="n">
        <v>243638</v>
      </c>
      <c r="F13" s="0" t="n">
        <v>270194</v>
      </c>
      <c r="G13" s="0" t="n">
        <v>256462</v>
      </c>
      <c r="H13" s="0" t="n">
        <f aca="false">C13+D13</f>
        <v>457833</v>
      </c>
      <c r="I13" s="0" t="n">
        <f aca="false">E13+F13+G13</f>
        <v>770294</v>
      </c>
      <c r="J13" s="0" t="n">
        <f aca="false">SUM(B13:I13)</f>
        <v>2619142</v>
      </c>
    </row>
    <row r="14" customFormat="false" ht="12.8" hidden="false" customHeight="false" outlineLevel="0" collapsed="false">
      <c r="A14" s="2" t="n">
        <v>2013</v>
      </c>
      <c r="B14" s="0" t="n">
        <v>154609</v>
      </c>
      <c r="C14" s="0" t="n">
        <v>210009</v>
      </c>
      <c r="D14" s="0" t="n">
        <v>235863</v>
      </c>
      <c r="E14" s="0" t="n">
        <v>238889</v>
      </c>
      <c r="F14" s="0" t="n">
        <v>268089</v>
      </c>
      <c r="G14" s="0" t="n">
        <v>256523</v>
      </c>
      <c r="H14" s="0" t="n">
        <f aca="false">C14+D14</f>
        <v>445872</v>
      </c>
      <c r="I14" s="0" t="n">
        <f aca="false">E14+F14+G14</f>
        <v>763501</v>
      </c>
      <c r="J14" s="0" t="n">
        <f aca="false">SUM(B14:I14)</f>
        <v>2573355</v>
      </c>
    </row>
    <row r="15" customFormat="false" ht="12.8" hidden="false" customHeight="false" outlineLevel="0" collapsed="false">
      <c r="A15" s="2" t="n">
        <v>2014</v>
      </c>
      <c r="B15" s="0" t="n">
        <v>151983</v>
      </c>
      <c r="C15" s="0" t="n">
        <v>196210</v>
      </c>
      <c r="D15" s="0" t="n">
        <v>235601</v>
      </c>
      <c r="E15" s="0" t="n">
        <v>233998</v>
      </c>
      <c r="F15" s="0" t="n">
        <v>262051</v>
      </c>
      <c r="G15" s="0" t="n">
        <v>258549</v>
      </c>
      <c r="H15" s="0" t="n">
        <f aca="false">C15+D15</f>
        <v>431811</v>
      </c>
      <c r="I15" s="0" t="n">
        <f aca="false">E15+F15+G15</f>
        <v>754598</v>
      </c>
      <c r="J15" s="0" t="n">
        <f aca="false">SUM(B15:I15)</f>
        <v>2524801</v>
      </c>
    </row>
    <row r="16" customFormat="false" ht="12.8" hidden="false" customHeight="false" outlineLevel="0" collapsed="false">
      <c r="A16" s="2" t="n">
        <v>2015</v>
      </c>
      <c r="B16" s="0" t="n">
        <v>151901</v>
      </c>
      <c r="C16" s="0" t="n">
        <v>181573</v>
      </c>
      <c r="D16" s="0" t="n">
        <v>233455</v>
      </c>
      <c r="E16" s="0" t="n">
        <v>232217</v>
      </c>
      <c r="F16" s="0" t="n">
        <v>255285</v>
      </c>
      <c r="G16" s="0" t="n">
        <v>260774</v>
      </c>
      <c r="H16" s="0" t="n">
        <f aca="false">C16+D16</f>
        <v>415028</v>
      </c>
      <c r="I16" s="0" t="n">
        <f aca="false">E16+F16+G16</f>
        <v>748276</v>
      </c>
      <c r="J16" s="0" t="n">
        <f aca="false">SUM(B16:I16)</f>
        <v>2478509</v>
      </c>
    </row>
    <row r="17" customFormat="false" ht="12.8" hidden="false" customHeight="false" outlineLevel="0" collapsed="false">
      <c r="A17" s="2" t="n">
        <v>2016</v>
      </c>
      <c r="B17" s="0" t="n">
        <v>150302</v>
      </c>
      <c r="C17" s="0" t="n">
        <v>169454</v>
      </c>
      <c r="D17" s="0" t="n">
        <v>225882</v>
      </c>
      <c r="E17" s="0" t="n">
        <v>231859</v>
      </c>
      <c r="F17" s="0" t="n">
        <v>247772</v>
      </c>
      <c r="G17" s="0" t="n">
        <v>263603</v>
      </c>
      <c r="H17" s="0" t="n">
        <f aca="false">C17+D17</f>
        <v>395336</v>
      </c>
      <c r="I17" s="0" t="n">
        <f aca="false">E17+F17+G17</f>
        <v>743234</v>
      </c>
      <c r="J17" s="0" t="n">
        <f aca="false">SUM(B17:I17)</f>
        <v>2427442</v>
      </c>
    </row>
    <row r="18" customFormat="false" ht="12.8" hidden="false" customHeight="false" outlineLevel="0" collapsed="false">
      <c r="A18" s="2" t="n">
        <v>2017</v>
      </c>
      <c r="B18" s="0" t="n">
        <v>152046</v>
      </c>
      <c r="C18" s="0" t="n">
        <v>157370</v>
      </c>
      <c r="D18" s="0" t="n">
        <v>215962</v>
      </c>
      <c r="E18" s="0" t="n">
        <v>231894</v>
      </c>
      <c r="F18" s="0" t="n">
        <v>240549</v>
      </c>
      <c r="G18" s="0" t="n">
        <v>266996</v>
      </c>
      <c r="H18" s="0" t="n">
        <f aca="false">C18+D18</f>
        <v>373332</v>
      </c>
      <c r="I18" s="0" t="n">
        <f aca="false">E18+F18+G18</f>
        <v>739439</v>
      </c>
      <c r="J18" s="0" t="n">
        <f aca="false">SUM(B18:I18)</f>
        <v>2377588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.75"/>
  <cols>
    <col collapsed="false" hidden="false" max="1" min="1" style="0" width="14.4285714285714"/>
    <col collapsed="false" hidden="false" max="31" min="2" style="0" width="8.70918367346939"/>
    <col collapsed="false" hidden="false" max="1025" min="32" style="0" width="14.4285714285714"/>
  </cols>
  <sheetData>
    <row r="1" s="3" customFormat="true" ht="12.8" hidden="false" customHeight="false" outlineLevel="0" collapsed="false">
      <c r="B1" s="4" t="s">
        <v>9</v>
      </c>
      <c r="C1" s="4"/>
      <c r="D1" s="4"/>
      <c r="E1" s="4"/>
      <c r="F1" s="4"/>
      <c r="G1" s="4" t="s">
        <v>10</v>
      </c>
      <c r="H1" s="4"/>
      <c r="I1" s="4"/>
      <c r="J1" s="4"/>
      <c r="K1" s="4"/>
      <c r="L1" s="4" t="s">
        <v>11</v>
      </c>
      <c r="M1" s="4"/>
      <c r="N1" s="4"/>
      <c r="O1" s="4"/>
      <c r="P1" s="4"/>
      <c r="Q1" s="4" t="s">
        <v>12</v>
      </c>
      <c r="R1" s="4"/>
      <c r="S1" s="4"/>
      <c r="T1" s="4"/>
      <c r="U1" s="4"/>
      <c r="V1" s="4" t="s">
        <v>13</v>
      </c>
      <c r="W1" s="4"/>
      <c r="X1" s="4"/>
      <c r="Y1" s="4"/>
      <c r="Z1" s="4"/>
    </row>
    <row r="2" s="3" customFormat="true" ht="12.8" hidden="false" customHeight="false" outlineLevel="0" collapsed="false">
      <c r="B2" s="4" t="s">
        <v>14</v>
      </c>
      <c r="C2" s="4" t="s">
        <v>15</v>
      </c>
      <c r="D2" s="4" t="s">
        <v>0</v>
      </c>
      <c r="E2" s="4" t="s">
        <v>6</v>
      </c>
      <c r="F2" s="4" t="s">
        <v>7</v>
      </c>
      <c r="G2" s="4" t="s">
        <v>14</v>
      </c>
      <c r="H2" s="4" t="s">
        <v>15</v>
      </c>
      <c r="I2" s="4" t="s">
        <v>0</v>
      </c>
      <c r="J2" s="4" t="s">
        <v>6</v>
      </c>
      <c r="K2" s="4" t="s">
        <v>7</v>
      </c>
      <c r="L2" s="4" t="s">
        <v>14</v>
      </c>
      <c r="M2" s="4" t="s">
        <v>15</v>
      </c>
      <c r="N2" s="4" t="s">
        <v>0</v>
      </c>
      <c r="O2" s="4" t="s">
        <v>6</v>
      </c>
      <c r="P2" s="4" t="s">
        <v>7</v>
      </c>
      <c r="Q2" s="4" t="s">
        <v>14</v>
      </c>
      <c r="R2" s="4" t="s">
        <v>15</v>
      </c>
      <c r="S2" s="4" t="s">
        <v>0</v>
      </c>
      <c r="T2" s="4" t="s">
        <v>6</v>
      </c>
      <c r="U2" s="4" t="s">
        <v>7</v>
      </c>
      <c r="V2" s="4" t="s">
        <v>14</v>
      </c>
      <c r="W2" s="4" t="s">
        <v>15</v>
      </c>
      <c r="X2" s="4" t="s">
        <v>0</v>
      </c>
      <c r="Y2" s="4" t="s">
        <v>6</v>
      </c>
      <c r="Z2" s="4" t="s">
        <v>7</v>
      </c>
    </row>
    <row r="3" customFormat="false" ht="12.8" hidden="false" customHeight="false" outlineLevel="0" collapsed="false">
      <c r="A3" s="0" t="s">
        <v>14</v>
      </c>
      <c r="B3" s="0" t="n">
        <v>23926</v>
      </c>
      <c r="C3" s="0" t="n">
        <v>119</v>
      </c>
      <c r="D3" s="0" t="n">
        <v>2031</v>
      </c>
      <c r="E3" s="0" t="n">
        <v>10283</v>
      </c>
      <c r="F3" s="0" t="n">
        <v>11493</v>
      </c>
      <c r="G3" s="0" t="n">
        <v>7494</v>
      </c>
      <c r="H3" s="0" t="n">
        <v>68</v>
      </c>
      <c r="I3" s="0" t="n">
        <v>771</v>
      </c>
      <c r="J3" s="0" t="n">
        <v>2898</v>
      </c>
      <c r="K3" s="0" t="n">
        <v>3757</v>
      </c>
      <c r="L3" s="0" t="n">
        <v>16428</v>
      </c>
      <c r="M3" s="0" t="n">
        <v>51</v>
      </c>
      <c r="N3" s="0" t="n">
        <v>1260</v>
      </c>
      <c r="O3" s="0" t="n">
        <v>7384</v>
      </c>
      <c r="P3" s="0" t="n">
        <v>7733</v>
      </c>
      <c r="Q3" s="0" t="n">
        <v>14516</v>
      </c>
      <c r="R3" s="0" t="n">
        <v>32</v>
      </c>
      <c r="S3" s="0" t="n">
        <v>1137</v>
      </c>
      <c r="T3" s="0" t="n">
        <v>6799</v>
      </c>
      <c r="U3" s="0" t="n">
        <v>6548</v>
      </c>
      <c r="V3" s="0" t="n">
        <v>1912</v>
      </c>
      <c r="W3" s="0" t="n">
        <v>19</v>
      </c>
      <c r="X3" s="0" t="n">
        <v>123</v>
      </c>
      <c r="Y3" s="0" t="n">
        <v>585</v>
      </c>
      <c r="Z3" s="0" t="n">
        <v>1185</v>
      </c>
    </row>
    <row r="4" customFormat="false" ht="12.8" hidden="false" customHeight="false" outlineLevel="0" collapsed="false">
      <c r="A4" s="0" t="s">
        <v>16</v>
      </c>
      <c r="B4" s="0" t="n">
        <v>654</v>
      </c>
      <c r="C4" s="0" t="n">
        <v>6</v>
      </c>
      <c r="D4" s="0" t="n">
        <v>51</v>
      </c>
      <c r="E4" s="0" t="n">
        <v>300</v>
      </c>
      <c r="F4" s="0" t="n">
        <v>297</v>
      </c>
      <c r="G4" s="0" t="n">
        <v>210</v>
      </c>
      <c r="H4" s="0" t="n">
        <v>4</v>
      </c>
      <c r="I4" s="0" t="n">
        <v>18</v>
      </c>
      <c r="J4" s="0" t="n">
        <v>97</v>
      </c>
      <c r="K4" s="0" t="n">
        <v>91</v>
      </c>
      <c r="L4" s="0" t="n">
        <v>444</v>
      </c>
      <c r="M4" s="0" t="n">
        <v>2</v>
      </c>
      <c r="N4" s="0" t="n">
        <v>33</v>
      </c>
      <c r="O4" s="0" t="n">
        <v>203</v>
      </c>
      <c r="P4" s="0" t="n">
        <v>206</v>
      </c>
      <c r="Q4" s="0" t="n">
        <v>328</v>
      </c>
      <c r="R4" s="0" t="n">
        <v>2</v>
      </c>
      <c r="S4" s="0" t="n">
        <v>28</v>
      </c>
      <c r="T4" s="0" t="n">
        <v>147</v>
      </c>
      <c r="U4" s="0" t="n">
        <v>151</v>
      </c>
      <c r="V4" s="0" t="n">
        <v>116</v>
      </c>
      <c r="X4" s="0" t="n">
        <v>5</v>
      </c>
      <c r="Y4" s="0" t="n">
        <v>56</v>
      </c>
      <c r="Z4" s="0" t="n">
        <v>55</v>
      </c>
    </row>
    <row r="5" customFormat="false" ht="12.8" hidden="false" customHeight="false" outlineLevel="0" collapsed="false">
      <c r="A5" s="0" t="s">
        <v>17</v>
      </c>
      <c r="B5" s="0" t="n">
        <v>1847</v>
      </c>
      <c r="C5" s="0" t="n">
        <v>7</v>
      </c>
      <c r="D5" s="0" t="n">
        <v>127</v>
      </c>
      <c r="E5" s="0" t="n">
        <v>794</v>
      </c>
      <c r="F5" s="0" t="n">
        <v>919</v>
      </c>
      <c r="G5" s="0" t="n">
        <v>354</v>
      </c>
      <c r="H5" s="0" t="n">
        <v>3</v>
      </c>
      <c r="I5" s="0" t="n">
        <v>27</v>
      </c>
      <c r="J5" s="0" t="n">
        <v>124</v>
      </c>
      <c r="K5" s="0" t="n">
        <v>200</v>
      </c>
      <c r="L5" s="0" t="n">
        <v>1492</v>
      </c>
      <c r="M5" s="0" t="n">
        <v>4</v>
      </c>
      <c r="N5" s="0" t="n">
        <v>100</v>
      </c>
      <c r="O5" s="0" t="n">
        <v>670</v>
      </c>
      <c r="P5" s="0" t="n">
        <v>718</v>
      </c>
      <c r="Q5" s="0" t="n">
        <v>1469</v>
      </c>
      <c r="R5" s="0" t="n">
        <v>3</v>
      </c>
      <c r="S5" s="0" t="n">
        <v>98</v>
      </c>
      <c r="T5" s="0" t="n">
        <v>665</v>
      </c>
      <c r="U5" s="0" t="n">
        <v>703</v>
      </c>
      <c r="V5" s="0" t="n">
        <v>23</v>
      </c>
      <c r="W5" s="0" t="n">
        <v>1</v>
      </c>
      <c r="X5" s="0" t="n">
        <v>2</v>
      </c>
      <c r="Y5" s="0" t="n">
        <v>5</v>
      </c>
      <c r="Z5" s="0" t="n">
        <v>15</v>
      </c>
    </row>
    <row r="6" customFormat="false" ht="12.8" hidden="false" customHeight="false" outlineLevel="0" collapsed="false">
      <c r="A6" s="0" t="s">
        <v>18</v>
      </c>
      <c r="B6" s="0" t="n">
        <v>1227</v>
      </c>
      <c r="C6" s="0" t="n">
        <v>1</v>
      </c>
      <c r="D6" s="0" t="n">
        <v>72</v>
      </c>
      <c r="E6" s="0" t="n">
        <v>494</v>
      </c>
      <c r="F6" s="0" t="n">
        <v>660</v>
      </c>
      <c r="G6" s="0" t="n">
        <v>389</v>
      </c>
      <c r="H6" s="0" t="n">
        <v>1</v>
      </c>
      <c r="I6" s="0" t="n">
        <v>30</v>
      </c>
      <c r="J6" s="0" t="n">
        <v>135</v>
      </c>
      <c r="K6" s="0" t="n">
        <v>223</v>
      </c>
      <c r="L6" s="0" t="n">
        <v>837</v>
      </c>
      <c r="N6" s="0" t="n">
        <v>42</v>
      </c>
      <c r="O6" s="0" t="n">
        <v>359</v>
      </c>
      <c r="P6" s="0" t="n">
        <v>436</v>
      </c>
      <c r="Q6" s="0" t="n">
        <v>729</v>
      </c>
      <c r="S6" s="0" t="n">
        <v>33</v>
      </c>
      <c r="T6" s="0" t="n">
        <v>332</v>
      </c>
      <c r="U6" s="0" t="n">
        <v>364</v>
      </c>
      <c r="V6" s="0" t="n">
        <v>108</v>
      </c>
      <c r="X6" s="0" t="n">
        <v>9</v>
      </c>
      <c r="Y6" s="0" t="n">
        <v>27</v>
      </c>
      <c r="Z6" s="0" t="n">
        <v>72</v>
      </c>
    </row>
    <row r="7" customFormat="false" ht="12.8" hidden="false" customHeight="false" outlineLevel="0" collapsed="false">
      <c r="A7" s="0" t="s">
        <v>19</v>
      </c>
      <c r="B7" s="0" t="n">
        <v>791</v>
      </c>
      <c r="C7" s="0" t="n">
        <v>4</v>
      </c>
      <c r="D7" s="0" t="n">
        <v>86</v>
      </c>
      <c r="E7" s="0" t="n">
        <v>323</v>
      </c>
      <c r="F7" s="0" t="n">
        <v>378</v>
      </c>
      <c r="G7" s="0" t="n">
        <v>199</v>
      </c>
      <c r="I7" s="0" t="n">
        <v>10</v>
      </c>
      <c r="J7" s="0" t="n">
        <v>79</v>
      </c>
      <c r="K7" s="0" t="n">
        <v>110</v>
      </c>
      <c r="L7" s="0" t="n">
        <v>592</v>
      </c>
      <c r="M7" s="0" t="n">
        <v>4</v>
      </c>
      <c r="N7" s="0" t="n">
        <v>76</v>
      </c>
      <c r="O7" s="0" t="n">
        <v>244</v>
      </c>
      <c r="P7" s="0" t="n">
        <v>268</v>
      </c>
      <c r="Q7" s="0" t="n">
        <v>586</v>
      </c>
      <c r="R7" s="0" t="n">
        <v>4</v>
      </c>
      <c r="S7" s="0" t="n">
        <v>75</v>
      </c>
      <c r="T7" s="0" t="n">
        <v>241</v>
      </c>
      <c r="U7" s="0" t="n">
        <v>266</v>
      </c>
      <c r="V7" s="0" t="n">
        <v>6</v>
      </c>
      <c r="X7" s="0" t="n">
        <v>1</v>
      </c>
      <c r="Y7" s="0" t="n">
        <v>3</v>
      </c>
      <c r="Z7" s="0" t="n">
        <v>2</v>
      </c>
    </row>
    <row r="8" customFormat="false" ht="12.8" hidden="false" customHeight="false" outlineLevel="0" collapsed="false">
      <c r="A8" s="0" t="s">
        <v>20</v>
      </c>
      <c r="B8" s="0" t="n">
        <v>275</v>
      </c>
      <c r="D8" s="0" t="n">
        <v>68</v>
      </c>
      <c r="E8" s="0" t="n">
        <v>110</v>
      </c>
      <c r="F8" s="0" t="n">
        <v>97</v>
      </c>
      <c r="G8" s="0" t="n">
        <v>171</v>
      </c>
      <c r="I8" s="0" t="n">
        <v>51</v>
      </c>
      <c r="J8" s="0" t="n">
        <v>67</v>
      </c>
      <c r="K8" s="0" t="n">
        <v>53</v>
      </c>
      <c r="L8" s="0" t="n">
        <v>104</v>
      </c>
      <c r="N8" s="0" t="n">
        <v>17</v>
      </c>
      <c r="O8" s="0" t="n">
        <v>43</v>
      </c>
      <c r="P8" s="0" t="n">
        <v>44</v>
      </c>
      <c r="Q8" s="0" t="n">
        <v>102</v>
      </c>
      <c r="S8" s="0" t="n">
        <v>17</v>
      </c>
      <c r="T8" s="0" t="n">
        <v>43</v>
      </c>
      <c r="U8" s="0" t="n">
        <v>42</v>
      </c>
      <c r="V8" s="0" t="n">
        <v>2</v>
      </c>
      <c r="Z8" s="0" t="n">
        <v>2</v>
      </c>
    </row>
    <row r="9" customFormat="false" ht="12.8" hidden="false" customHeight="false" outlineLevel="0" collapsed="false">
      <c r="A9" s="0" t="s">
        <v>21</v>
      </c>
      <c r="B9" s="0" t="n">
        <v>365</v>
      </c>
      <c r="C9" s="0" t="n">
        <v>1</v>
      </c>
      <c r="D9" s="0" t="n">
        <v>29</v>
      </c>
      <c r="E9" s="0" t="n">
        <v>169</v>
      </c>
      <c r="F9" s="0" t="n">
        <v>166</v>
      </c>
      <c r="G9" s="0" t="n">
        <v>123</v>
      </c>
      <c r="H9" s="0" t="n">
        <v>1</v>
      </c>
      <c r="I9" s="0" t="n">
        <v>12</v>
      </c>
      <c r="J9" s="0" t="n">
        <v>60</v>
      </c>
      <c r="K9" s="0" t="n">
        <v>50</v>
      </c>
      <c r="L9" s="0" t="n">
        <v>242</v>
      </c>
      <c r="N9" s="0" t="n">
        <v>17</v>
      </c>
      <c r="O9" s="0" t="n">
        <v>109</v>
      </c>
      <c r="P9" s="0" t="n">
        <v>116</v>
      </c>
      <c r="Q9" s="0" t="n">
        <v>240</v>
      </c>
      <c r="S9" s="0" t="n">
        <v>16</v>
      </c>
      <c r="T9" s="0" t="n">
        <v>108</v>
      </c>
      <c r="U9" s="0" t="n">
        <v>116</v>
      </c>
      <c r="V9" s="0" t="n">
        <v>2</v>
      </c>
      <c r="X9" s="0" t="n">
        <v>1</v>
      </c>
      <c r="Y9" s="0" t="n">
        <v>1</v>
      </c>
    </row>
    <row r="10" customFormat="false" ht="12.8" hidden="false" customHeight="false" outlineLevel="0" collapsed="false">
      <c r="A10" s="0" t="s">
        <v>22</v>
      </c>
      <c r="B10" s="0" t="n">
        <v>359</v>
      </c>
      <c r="D10" s="0" t="n">
        <v>22</v>
      </c>
      <c r="E10" s="0" t="n">
        <v>149</v>
      </c>
      <c r="F10" s="0" t="n">
        <v>188</v>
      </c>
      <c r="G10" s="0" t="n">
        <v>91</v>
      </c>
      <c r="I10" s="0" t="n">
        <v>2</v>
      </c>
      <c r="J10" s="0" t="n">
        <v>38</v>
      </c>
      <c r="K10" s="0" t="n">
        <v>51</v>
      </c>
      <c r="L10" s="0" t="n">
        <v>268</v>
      </c>
      <c r="N10" s="0" t="n">
        <v>20</v>
      </c>
      <c r="O10" s="0" t="n">
        <v>111</v>
      </c>
      <c r="P10" s="0" t="n">
        <v>137</v>
      </c>
      <c r="Q10" s="0" t="n">
        <v>205</v>
      </c>
      <c r="S10" s="0" t="n">
        <v>18</v>
      </c>
      <c r="T10" s="0" t="n">
        <v>104</v>
      </c>
      <c r="U10" s="0" t="n">
        <v>83</v>
      </c>
      <c r="V10" s="0" t="n">
        <v>63</v>
      </c>
      <c r="X10" s="0" t="n">
        <v>2</v>
      </c>
      <c r="Y10" s="0" t="n">
        <v>7</v>
      </c>
      <c r="Z10" s="0" t="n">
        <v>54</v>
      </c>
    </row>
    <row r="11" customFormat="false" ht="12.8" hidden="false" customHeight="false" outlineLevel="0" collapsed="false">
      <c r="A11" s="0" t="s">
        <v>23</v>
      </c>
      <c r="B11" s="0" t="n">
        <v>1019</v>
      </c>
      <c r="C11" s="0" t="n">
        <v>3</v>
      </c>
      <c r="D11" s="0" t="n">
        <v>107</v>
      </c>
      <c r="E11" s="0" t="n">
        <v>490</v>
      </c>
      <c r="F11" s="0" t="n">
        <v>419</v>
      </c>
      <c r="G11" s="0" t="n">
        <v>71</v>
      </c>
      <c r="I11" s="0" t="n">
        <v>16</v>
      </c>
      <c r="J11" s="0" t="n">
        <v>26</v>
      </c>
      <c r="K11" s="0" t="n">
        <v>29</v>
      </c>
      <c r="L11" s="0" t="n">
        <v>948</v>
      </c>
      <c r="M11" s="0" t="n">
        <v>3</v>
      </c>
      <c r="N11" s="0" t="n">
        <v>91</v>
      </c>
      <c r="O11" s="0" t="n">
        <v>464</v>
      </c>
      <c r="P11" s="0" t="n">
        <v>390</v>
      </c>
      <c r="Q11" s="0" t="n">
        <v>928</v>
      </c>
      <c r="R11" s="0" t="n">
        <v>3</v>
      </c>
      <c r="S11" s="0" t="n">
        <v>86</v>
      </c>
      <c r="T11" s="0" t="n">
        <v>458</v>
      </c>
      <c r="U11" s="0" t="n">
        <v>381</v>
      </c>
      <c r="V11" s="0" t="n">
        <v>20</v>
      </c>
      <c r="X11" s="0" t="n">
        <v>5</v>
      </c>
      <c r="Y11" s="0" t="n">
        <v>6</v>
      </c>
      <c r="Z11" s="0" t="n">
        <v>9</v>
      </c>
    </row>
    <row r="12" customFormat="false" ht="12.8" hidden="false" customHeight="false" outlineLevel="0" collapsed="false">
      <c r="A12" s="0" t="s">
        <v>24</v>
      </c>
      <c r="B12" s="0" t="n">
        <v>266</v>
      </c>
      <c r="C12" s="0" t="n">
        <v>1</v>
      </c>
      <c r="D12" s="0" t="n">
        <v>13</v>
      </c>
      <c r="E12" s="0" t="n">
        <v>128</v>
      </c>
      <c r="F12" s="0" t="n">
        <v>124</v>
      </c>
      <c r="G12" s="0" t="n">
        <v>65</v>
      </c>
      <c r="I12" s="0" t="n">
        <v>2</v>
      </c>
      <c r="J12" s="0" t="n">
        <v>29</v>
      </c>
      <c r="K12" s="0" t="n">
        <v>34</v>
      </c>
      <c r="L12" s="0" t="n">
        <v>201</v>
      </c>
      <c r="M12" s="0" t="n">
        <v>1</v>
      </c>
      <c r="N12" s="0" t="n">
        <v>11</v>
      </c>
      <c r="O12" s="0" t="n">
        <v>99</v>
      </c>
      <c r="P12" s="0" t="n">
        <v>90</v>
      </c>
      <c r="Q12" s="0" t="n">
        <v>150</v>
      </c>
      <c r="S12" s="0" t="n">
        <v>5</v>
      </c>
      <c r="T12" s="0" t="n">
        <v>68</v>
      </c>
      <c r="U12" s="0" t="n">
        <v>77</v>
      </c>
      <c r="V12" s="0" t="n">
        <v>51</v>
      </c>
      <c r="W12" s="0" t="n">
        <v>1</v>
      </c>
      <c r="X12" s="0" t="n">
        <v>6</v>
      </c>
      <c r="Y12" s="0" t="n">
        <v>31</v>
      </c>
      <c r="Z12" s="0" t="n">
        <v>13</v>
      </c>
    </row>
    <row r="13" customFormat="false" ht="12.8" hidden="false" customHeight="false" outlineLevel="0" collapsed="false">
      <c r="A13" s="0" t="s">
        <v>25</v>
      </c>
      <c r="B13" s="0" t="n">
        <v>291</v>
      </c>
      <c r="C13" s="0" t="n">
        <v>5</v>
      </c>
      <c r="D13" s="0" t="n">
        <v>29</v>
      </c>
      <c r="E13" s="0" t="n">
        <v>126</v>
      </c>
      <c r="F13" s="0" t="n">
        <v>131</v>
      </c>
      <c r="G13" s="0" t="n">
        <v>71</v>
      </c>
      <c r="H13" s="0" t="n">
        <v>1</v>
      </c>
      <c r="I13" s="0" t="n">
        <v>9</v>
      </c>
      <c r="J13" s="0" t="n">
        <v>27</v>
      </c>
      <c r="K13" s="0" t="n">
        <v>34</v>
      </c>
      <c r="L13" s="0" t="n">
        <v>220</v>
      </c>
      <c r="M13" s="0" t="n">
        <v>4</v>
      </c>
      <c r="N13" s="0" t="n">
        <v>20</v>
      </c>
      <c r="O13" s="0" t="n">
        <v>99</v>
      </c>
      <c r="P13" s="0" t="n">
        <v>97</v>
      </c>
      <c r="Q13" s="0" t="n">
        <v>178</v>
      </c>
      <c r="S13" s="0" t="n">
        <v>18</v>
      </c>
      <c r="T13" s="0" t="n">
        <v>99</v>
      </c>
      <c r="U13" s="0" t="n">
        <v>61</v>
      </c>
      <c r="V13" s="0" t="n">
        <v>42</v>
      </c>
      <c r="W13" s="0" t="n">
        <v>4</v>
      </c>
      <c r="X13" s="0" t="n">
        <v>2</v>
      </c>
      <c r="Z13" s="0" t="n">
        <v>36</v>
      </c>
    </row>
    <row r="14" customFormat="false" ht="12.8" hidden="false" customHeight="false" outlineLevel="0" collapsed="false">
      <c r="A14" s="0" t="s">
        <v>26</v>
      </c>
      <c r="B14" s="0" t="n">
        <v>329</v>
      </c>
      <c r="C14" s="0" t="n">
        <v>4</v>
      </c>
      <c r="D14" s="0" t="n">
        <v>34</v>
      </c>
      <c r="E14" s="0" t="n">
        <v>170</v>
      </c>
      <c r="F14" s="0" t="n">
        <v>121</v>
      </c>
      <c r="G14" s="0" t="n">
        <v>40</v>
      </c>
      <c r="H14" s="0" t="n">
        <v>1</v>
      </c>
      <c r="I14" s="0" t="n">
        <v>7</v>
      </c>
      <c r="J14" s="0" t="n">
        <v>19</v>
      </c>
      <c r="K14" s="0" t="n">
        <v>13</v>
      </c>
      <c r="L14" s="0" t="n">
        <v>289</v>
      </c>
      <c r="M14" s="0" t="n">
        <v>3</v>
      </c>
      <c r="N14" s="0" t="n">
        <v>27</v>
      </c>
      <c r="O14" s="0" t="n">
        <v>151</v>
      </c>
      <c r="P14" s="0" t="n">
        <v>108</v>
      </c>
      <c r="Q14" s="0" t="n">
        <v>224</v>
      </c>
      <c r="R14" s="0" t="n">
        <v>2</v>
      </c>
      <c r="S14" s="0" t="n">
        <v>20</v>
      </c>
      <c r="T14" s="0" t="n">
        <v>120</v>
      </c>
      <c r="U14" s="0" t="n">
        <v>82</v>
      </c>
      <c r="V14" s="0" t="n">
        <v>65</v>
      </c>
      <c r="W14" s="0" t="n">
        <v>1</v>
      </c>
      <c r="X14" s="0" t="n">
        <v>7</v>
      </c>
      <c r="Y14" s="0" t="n">
        <v>31</v>
      </c>
      <c r="Z14" s="0" t="n">
        <v>26</v>
      </c>
    </row>
    <row r="15" customFormat="false" ht="12.8" hidden="false" customHeight="false" outlineLevel="0" collapsed="false">
      <c r="A15" s="0" t="s">
        <v>27</v>
      </c>
      <c r="B15" s="0" t="n">
        <v>196</v>
      </c>
      <c r="C15" s="0" t="n">
        <v>4</v>
      </c>
      <c r="D15" s="0" t="n">
        <v>28</v>
      </c>
      <c r="E15" s="0" t="n">
        <v>82</v>
      </c>
      <c r="F15" s="0" t="n">
        <v>82</v>
      </c>
      <c r="G15" s="0" t="n">
        <v>166</v>
      </c>
      <c r="H15" s="0" t="n">
        <v>3</v>
      </c>
      <c r="I15" s="0" t="n">
        <v>27</v>
      </c>
      <c r="J15" s="0" t="n">
        <v>73</v>
      </c>
      <c r="K15" s="0" t="n">
        <v>63</v>
      </c>
      <c r="L15" s="0" t="n">
        <v>30</v>
      </c>
      <c r="M15" s="0" t="n">
        <v>1</v>
      </c>
      <c r="N15" s="0" t="n">
        <v>1</v>
      </c>
      <c r="O15" s="0" t="n">
        <v>9</v>
      </c>
      <c r="P15" s="0" t="n">
        <v>19</v>
      </c>
      <c r="Q15" s="0" t="n">
        <v>13</v>
      </c>
      <c r="T15" s="0" t="n">
        <v>7</v>
      </c>
      <c r="U15" s="0" t="n">
        <v>6</v>
      </c>
      <c r="V15" s="0" t="n">
        <v>17</v>
      </c>
      <c r="W15" s="0" t="n">
        <v>1</v>
      </c>
      <c r="X15" s="0" t="n">
        <v>1</v>
      </c>
      <c r="Y15" s="0" t="n">
        <v>2</v>
      </c>
      <c r="Z15" s="0" t="n">
        <v>13</v>
      </c>
    </row>
    <row r="16" customFormat="false" ht="12.8" hidden="false" customHeight="false" outlineLevel="0" collapsed="false">
      <c r="A16" s="0" t="s">
        <v>28</v>
      </c>
      <c r="B16" s="0" t="n">
        <v>1645</v>
      </c>
      <c r="C16" s="0" t="n">
        <v>16</v>
      </c>
      <c r="D16" s="0" t="n">
        <v>167</v>
      </c>
      <c r="E16" s="0" t="n">
        <v>786</v>
      </c>
      <c r="F16" s="0" t="n">
        <v>676</v>
      </c>
      <c r="G16" s="0" t="n">
        <v>374</v>
      </c>
      <c r="H16" s="0" t="n">
        <v>13</v>
      </c>
      <c r="I16" s="0" t="n">
        <v>58</v>
      </c>
      <c r="J16" s="0" t="n">
        <v>167</v>
      </c>
      <c r="K16" s="0" t="n">
        <v>136</v>
      </c>
      <c r="L16" s="0" t="n">
        <v>1271</v>
      </c>
      <c r="M16" s="0" t="n">
        <v>3</v>
      </c>
      <c r="N16" s="0" t="n">
        <v>109</v>
      </c>
      <c r="O16" s="0" t="n">
        <v>619</v>
      </c>
      <c r="P16" s="0" t="n">
        <v>540</v>
      </c>
      <c r="Q16" s="0" t="n">
        <v>1262</v>
      </c>
      <c r="R16" s="0" t="n">
        <v>2</v>
      </c>
      <c r="S16" s="0" t="n">
        <v>107</v>
      </c>
      <c r="T16" s="0" t="n">
        <v>615</v>
      </c>
      <c r="U16" s="0" t="n">
        <v>538</v>
      </c>
      <c r="V16" s="0" t="n">
        <v>9</v>
      </c>
      <c r="W16" s="0" t="n">
        <v>1</v>
      </c>
      <c r="X16" s="0" t="n">
        <v>2</v>
      </c>
      <c r="Y16" s="0" t="n">
        <v>4</v>
      </c>
      <c r="Z16" s="0" t="n">
        <v>2</v>
      </c>
    </row>
    <row r="17" customFormat="false" ht="12.8" hidden="false" customHeight="false" outlineLevel="0" collapsed="false">
      <c r="A17" s="0" t="s">
        <v>29</v>
      </c>
      <c r="B17" s="0" t="n">
        <v>280</v>
      </c>
      <c r="D17" s="0" t="n">
        <v>21</v>
      </c>
      <c r="E17" s="0" t="n">
        <v>111</v>
      </c>
      <c r="F17" s="0" t="n">
        <v>148</v>
      </c>
      <c r="G17" s="0" t="n">
        <v>49</v>
      </c>
      <c r="I17" s="0" t="n">
        <v>7</v>
      </c>
      <c r="J17" s="0" t="n">
        <v>15</v>
      </c>
      <c r="K17" s="0" t="n">
        <v>27</v>
      </c>
      <c r="L17" s="0" t="n">
        <v>231</v>
      </c>
      <c r="N17" s="0" t="n">
        <v>14</v>
      </c>
      <c r="O17" s="0" t="n">
        <v>96</v>
      </c>
      <c r="P17" s="0" t="n">
        <v>121</v>
      </c>
      <c r="Q17" s="0" t="n">
        <v>179</v>
      </c>
      <c r="S17" s="0" t="n">
        <v>12</v>
      </c>
      <c r="T17" s="0" t="n">
        <v>91</v>
      </c>
      <c r="U17" s="0" t="n">
        <v>76</v>
      </c>
      <c r="V17" s="0" t="n">
        <v>52</v>
      </c>
      <c r="X17" s="0" t="n">
        <v>2</v>
      </c>
      <c r="Y17" s="0" t="n">
        <v>5</v>
      </c>
      <c r="Z17" s="0" t="n">
        <v>45</v>
      </c>
    </row>
    <row r="18" customFormat="false" ht="12.8" hidden="false" customHeight="false" outlineLevel="0" collapsed="false">
      <c r="A18" s="0" t="s">
        <v>30</v>
      </c>
      <c r="B18" s="0" t="n">
        <v>911</v>
      </c>
      <c r="C18" s="0" t="n">
        <v>7</v>
      </c>
      <c r="D18" s="0" t="n">
        <v>69</v>
      </c>
      <c r="E18" s="0" t="n">
        <v>400</v>
      </c>
      <c r="F18" s="0" t="n">
        <v>435</v>
      </c>
      <c r="G18" s="0" t="n">
        <v>264</v>
      </c>
      <c r="H18" s="0" t="n">
        <v>3</v>
      </c>
      <c r="I18" s="0" t="n">
        <v>28</v>
      </c>
      <c r="J18" s="0" t="n">
        <v>116</v>
      </c>
      <c r="K18" s="0" t="n">
        <v>117</v>
      </c>
      <c r="L18" s="0" t="n">
        <v>647</v>
      </c>
      <c r="M18" s="0" t="n">
        <v>4</v>
      </c>
      <c r="N18" s="0" t="n">
        <v>41</v>
      </c>
      <c r="O18" s="0" t="n">
        <v>284</v>
      </c>
      <c r="P18" s="0" t="n">
        <v>318</v>
      </c>
      <c r="Q18" s="0" t="n">
        <v>631</v>
      </c>
      <c r="R18" s="0" t="n">
        <v>4</v>
      </c>
      <c r="S18" s="0" t="n">
        <v>41</v>
      </c>
      <c r="T18" s="0" t="n">
        <v>274</v>
      </c>
      <c r="U18" s="0" t="n">
        <v>312</v>
      </c>
      <c r="V18" s="0" t="n">
        <v>16</v>
      </c>
      <c r="Y18" s="0" t="n">
        <v>10</v>
      </c>
      <c r="Z18" s="0" t="n">
        <v>6</v>
      </c>
    </row>
    <row r="19" customFormat="false" ht="12.8" hidden="false" customHeight="false" outlineLevel="0" collapsed="false">
      <c r="A19" s="0" t="s">
        <v>31</v>
      </c>
      <c r="B19" s="0" t="n">
        <v>2341</v>
      </c>
      <c r="C19" s="0" t="n">
        <v>8</v>
      </c>
      <c r="D19" s="0" t="n">
        <v>199</v>
      </c>
      <c r="E19" s="0" t="n">
        <v>982</v>
      </c>
      <c r="F19" s="0" t="n">
        <v>1152</v>
      </c>
      <c r="G19" s="0" t="n">
        <v>1234</v>
      </c>
      <c r="H19" s="0" t="n">
        <v>6</v>
      </c>
      <c r="I19" s="0" t="n">
        <v>127</v>
      </c>
      <c r="J19" s="0" t="n">
        <v>473</v>
      </c>
      <c r="K19" s="0" t="n">
        <v>628</v>
      </c>
      <c r="L19" s="0" t="n">
        <v>1107</v>
      </c>
      <c r="M19" s="0" t="n">
        <v>2</v>
      </c>
      <c r="N19" s="0" t="n">
        <v>72</v>
      </c>
      <c r="O19" s="0" t="n">
        <v>509</v>
      </c>
      <c r="P19" s="0" t="n">
        <v>524</v>
      </c>
      <c r="Q19" s="0" t="n">
        <v>1048</v>
      </c>
      <c r="S19" s="0" t="n">
        <v>67</v>
      </c>
      <c r="T19" s="0" t="n">
        <v>493</v>
      </c>
      <c r="U19" s="0" t="n">
        <v>488</v>
      </c>
      <c r="V19" s="0" t="n">
        <v>59</v>
      </c>
      <c r="W19" s="0" t="n">
        <v>2</v>
      </c>
      <c r="X19" s="0" t="n">
        <v>5</v>
      </c>
      <c r="Y19" s="0" t="n">
        <v>16</v>
      </c>
      <c r="Z19" s="0" t="n">
        <v>36</v>
      </c>
    </row>
    <row r="20" customFormat="false" ht="12.8" hidden="false" customHeight="false" outlineLevel="0" collapsed="false">
      <c r="A20" s="0" t="s">
        <v>32</v>
      </c>
      <c r="B20" s="0" t="n">
        <v>311</v>
      </c>
      <c r="C20" s="0" t="n">
        <v>2</v>
      </c>
      <c r="D20" s="0" t="n">
        <v>32</v>
      </c>
      <c r="E20" s="0" t="n">
        <v>151</v>
      </c>
      <c r="F20" s="0" t="n">
        <v>126</v>
      </c>
      <c r="G20" s="0" t="n">
        <v>116</v>
      </c>
      <c r="H20" s="0" t="n">
        <v>1</v>
      </c>
      <c r="I20" s="0" t="n">
        <v>14</v>
      </c>
      <c r="J20" s="0" t="n">
        <v>62</v>
      </c>
      <c r="K20" s="0" t="n">
        <v>39</v>
      </c>
      <c r="L20" s="0" t="n">
        <v>195</v>
      </c>
      <c r="M20" s="0" t="n">
        <v>1</v>
      </c>
      <c r="N20" s="0" t="n">
        <v>18</v>
      </c>
      <c r="O20" s="0" t="n">
        <v>89</v>
      </c>
      <c r="P20" s="0" t="n">
        <v>87</v>
      </c>
      <c r="Q20" s="0" t="n">
        <v>193</v>
      </c>
      <c r="R20" s="0" t="n">
        <v>1</v>
      </c>
      <c r="S20" s="0" t="n">
        <v>17</v>
      </c>
      <c r="T20" s="0" t="n">
        <v>88</v>
      </c>
      <c r="U20" s="0" t="n">
        <v>87</v>
      </c>
      <c r="V20" s="0" t="n">
        <v>2</v>
      </c>
      <c r="X20" s="0" t="n">
        <v>1</v>
      </c>
      <c r="Y20" s="0" t="n">
        <v>1</v>
      </c>
    </row>
    <row r="21" customFormat="false" ht="12.8" hidden="false" customHeight="false" outlineLevel="0" collapsed="false">
      <c r="A21" s="0" t="s">
        <v>33</v>
      </c>
      <c r="B21" s="0" t="n">
        <v>854</v>
      </c>
      <c r="C21" s="0" t="n">
        <v>1</v>
      </c>
      <c r="D21" s="0" t="n">
        <v>75</v>
      </c>
      <c r="E21" s="0" t="n">
        <v>354</v>
      </c>
      <c r="F21" s="0" t="n">
        <v>424</v>
      </c>
      <c r="G21" s="0" t="n">
        <v>276</v>
      </c>
      <c r="I21" s="0" t="n">
        <v>27</v>
      </c>
      <c r="J21" s="0" t="n">
        <v>112</v>
      </c>
      <c r="K21" s="0" t="n">
        <v>137</v>
      </c>
      <c r="L21" s="0" t="n">
        <v>578</v>
      </c>
      <c r="M21" s="0" t="n">
        <v>1</v>
      </c>
      <c r="N21" s="0" t="n">
        <v>48</v>
      </c>
      <c r="O21" s="0" t="n">
        <v>242</v>
      </c>
      <c r="P21" s="0" t="n">
        <v>287</v>
      </c>
      <c r="Q21" s="0" t="n">
        <v>490</v>
      </c>
      <c r="R21" s="0" t="n">
        <v>1</v>
      </c>
      <c r="S21" s="0" t="n">
        <v>42</v>
      </c>
      <c r="T21" s="0" t="n">
        <v>226</v>
      </c>
      <c r="U21" s="0" t="n">
        <v>221</v>
      </c>
      <c r="V21" s="0" t="n">
        <v>88</v>
      </c>
      <c r="X21" s="0" t="n">
        <v>6</v>
      </c>
      <c r="Y21" s="0" t="n">
        <v>16</v>
      </c>
      <c r="Z21" s="0" t="n">
        <v>66</v>
      </c>
    </row>
    <row r="22" customFormat="false" ht="12.8" hidden="false" customHeight="false" outlineLevel="0" collapsed="false">
      <c r="A22" s="0" t="s">
        <v>34</v>
      </c>
      <c r="B22" s="0" t="n">
        <v>639</v>
      </c>
      <c r="C22" s="0" t="n">
        <v>1</v>
      </c>
      <c r="D22" s="0" t="n">
        <v>67</v>
      </c>
      <c r="E22" s="0" t="n">
        <v>278</v>
      </c>
      <c r="F22" s="0" t="n">
        <v>293</v>
      </c>
      <c r="G22" s="0" t="n">
        <v>173</v>
      </c>
      <c r="H22" s="0" t="n">
        <v>1</v>
      </c>
      <c r="I22" s="0" t="n">
        <v>19</v>
      </c>
      <c r="J22" s="0" t="n">
        <v>79</v>
      </c>
      <c r="K22" s="0" t="n">
        <v>74</v>
      </c>
      <c r="L22" s="0" t="n">
        <v>466</v>
      </c>
      <c r="N22" s="0" t="n">
        <v>48</v>
      </c>
      <c r="O22" s="0" t="n">
        <v>199</v>
      </c>
      <c r="P22" s="0" t="n">
        <v>219</v>
      </c>
      <c r="Q22" s="0" t="n">
        <v>461</v>
      </c>
      <c r="S22" s="0" t="n">
        <v>46</v>
      </c>
      <c r="T22" s="0" t="n">
        <v>196</v>
      </c>
      <c r="U22" s="0" t="n">
        <v>219</v>
      </c>
      <c r="V22" s="0" t="n">
        <v>5</v>
      </c>
      <c r="X22" s="0" t="n">
        <v>2</v>
      </c>
      <c r="Y22" s="0" t="n">
        <v>3</v>
      </c>
    </row>
    <row r="23" customFormat="false" ht="12.8" hidden="false" customHeight="false" outlineLevel="0" collapsed="false">
      <c r="A23" s="0" t="s">
        <v>35</v>
      </c>
      <c r="B23" s="0" t="n">
        <v>879</v>
      </c>
      <c r="C23" s="0" t="n">
        <v>11</v>
      </c>
      <c r="D23" s="0" t="n">
        <v>122</v>
      </c>
      <c r="E23" s="0" t="n">
        <v>399</v>
      </c>
      <c r="F23" s="0" t="n">
        <v>347</v>
      </c>
      <c r="G23" s="0" t="n">
        <v>231</v>
      </c>
      <c r="H23" s="0" t="n">
        <v>5</v>
      </c>
      <c r="I23" s="0" t="n">
        <v>52</v>
      </c>
      <c r="J23" s="0" t="n">
        <v>92</v>
      </c>
      <c r="K23" s="0" t="n">
        <v>82</v>
      </c>
      <c r="L23" s="0" t="n">
        <v>648</v>
      </c>
      <c r="M23" s="0" t="n">
        <v>6</v>
      </c>
      <c r="N23" s="0" t="n">
        <v>70</v>
      </c>
      <c r="O23" s="0" t="n">
        <v>307</v>
      </c>
      <c r="P23" s="0" t="n">
        <v>265</v>
      </c>
      <c r="Q23" s="0" t="n">
        <v>501</v>
      </c>
      <c r="R23" s="0" t="n">
        <v>1</v>
      </c>
      <c r="S23" s="0" t="n">
        <v>48</v>
      </c>
      <c r="T23" s="0" t="n">
        <v>247</v>
      </c>
      <c r="U23" s="0" t="n">
        <v>205</v>
      </c>
      <c r="V23" s="0" t="n">
        <v>147</v>
      </c>
      <c r="W23" s="0" t="n">
        <v>5</v>
      </c>
      <c r="X23" s="0" t="n">
        <v>22</v>
      </c>
      <c r="Y23" s="0" t="n">
        <v>60</v>
      </c>
      <c r="Z23" s="0" t="n">
        <v>60</v>
      </c>
    </row>
    <row r="24" customFormat="false" ht="12.8" hidden="false" customHeight="false" outlineLevel="0" collapsed="false">
      <c r="A24" s="0" t="s">
        <v>36</v>
      </c>
      <c r="B24" s="0" t="n">
        <v>240</v>
      </c>
      <c r="C24" s="0" t="n">
        <v>1</v>
      </c>
      <c r="D24" s="0" t="n">
        <v>11</v>
      </c>
      <c r="E24" s="0" t="n">
        <v>99</v>
      </c>
      <c r="F24" s="0" t="n">
        <v>129</v>
      </c>
      <c r="G24" s="0" t="n">
        <v>110</v>
      </c>
      <c r="I24" s="0" t="n">
        <v>7</v>
      </c>
      <c r="J24" s="0" t="n">
        <v>50</v>
      </c>
      <c r="K24" s="0" t="n">
        <v>53</v>
      </c>
      <c r="L24" s="0" t="n">
        <v>130</v>
      </c>
      <c r="M24" s="0" t="n">
        <v>1</v>
      </c>
      <c r="N24" s="0" t="n">
        <v>4</v>
      </c>
      <c r="O24" s="0" t="n">
        <v>49</v>
      </c>
      <c r="P24" s="0" t="n">
        <v>76</v>
      </c>
      <c r="Q24" s="0" t="n">
        <v>49</v>
      </c>
      <c r="S24" s="0" t="n">
        <v>2</v>
      </c>
      <c r="T24" s="0" t="n">
        <v>18</v>
      </c>
      <c r="U24" s="0" t="n">
        <v>29</v>
      </c>
      <c r="V24" s="0" t="n">
        <v>81</v>
      </c>
      <c r="W24" s="0" t="n">
        <v>1</v>
      </c>
      <c r="X24" s="0" t="n">
        <v>2</v>
      </c>
      <c r="Y24" s="0" t="n">
        <v>31</v>
      </c>
      <c r="Z24" s="0" t="n">
        <v>47</v>
      </c>
    </row>
    <row r="25" customFormat="false" ht="12.8" hidden="false" customHeight="false" outlineLevel="0" collapsed="false">
      <c r="A25" s="0" t="s">
        <v>37</v>
      </c>
      <c r="B25" s="0" t="n">
        <v>4064</v>
      </c>
      <c r="C25" s="0" t="n">
        <v>8</v>
      </c>
      <c r="D25" s="0" t="n">
        <v>192</v>
      </c>
      <c r="E25" s="0" t="n">
        <v>1409</v>
      </c>
      <c r="F25" s="0" t="n">
        <v>2455</v>
      </c>
      <c r="G25" s="0" t="n">
        <v>1690</v>
      </c>
      <c r="H25" s="0" t="n">
        <v>6</v>
      </c>
      <c r="I25" s="0" t="n">
        <v>64</v>
      </c>
      <c r="J25" s="0" t="n">
        <v>534</v>
      </c>
      <c r="K25" s="0" t="n">
        <v>1086</v>
      </c>
      <c r="L25" s="0" t="n">
        <v>2372</v>
      </c>
      <c r="M25" s="0" t="n">
        <v>2</v>
      </c>
      <c r="N25" s="0" t="n">
        <v>128</v>
      </c>
      <c r="O25" s="0" t="n">
        <v>874</v>
      </c>
      <c r="P25" s="0" t="n">
        <v>1368</v>
      </c>
      <c r="Q25" s="0" t="n">
        <v>1580</v>
      </c>
      <c r="S25" s="0" t="n">
        <v>108</v>
      </c>
      <c r="T25" s="0" t="n">
        <v>641</v>
      </c>
      <c r="U25" s="0" t="n">
        <v>831</v>
      </c>
      <c r="V25" s="0" t="n">
        <v>792</v>
      </c>
      <c r="W25" s="0" t="n">
        <v>2</v>
      </c>
      <c r="X25" s="0" t="n">
        <v>20</v>
      </c>
      <c r="Y25" s="0" t="n">
        <v>233</v>
      </c>
      <c r="Z25" s="0" t="n">
        <v>537</v>
      </c>
    </row>
    <row r="26" customFormat="false" ht="12.8" hidden="false" customHeight="false" outlineLevel="0" collapsed="false">
      <c r="A26" s="0" t="s">
        <v>38</v>
      </c>
      <c r="B26" s="0" t="n">
        <v>462</v>
      </c>
      <c r="C26" s="0" t="n">
        <v>4</v>
      </c>
      <c r="D26" s="0" t="n">
        <v>49</v>
      </c>
      <c r="E26" s="0" t="n">
        <v>214</v>
      </c>
      <c r="F26" s="0" t="n">
        <v>195</v>
      </c>
      <c r="G26" s="0" t="n">
        <v>167</v>
      </c>
      <c r="H26" s="0" t="n">
        <v>3</v>
      </c>
      <c r="I26" s="0" t="n">
        <v>25</v>
      </c>
      <c r="J26" s="0" t="n">
        <v>79</v>
      </c>
      <c r="K26" s="0" t="n">
        <v>60</v>
      </c>
      <c r="L26" s="0" t="n">
        <v>295</v>
      </c>
      <c r="M26" s="0" t="n">
        <v>1</v>
      </c>
      <c r="N26" s="0" t="n">
        <v>24</v>
      </c>
      <c r="O26" s="0" t="n">
        <v>135</v>
      </c>
      <c r="P26" s="0" t="n">
        <v>135</v>
      </c>
      <c r="Q26" s="0" t="n">
        <v>237</v>
      </c>
      <c r="R26" s="0" t="n">
        <v>1</v>
      </c>
      <c r="S26" s="0" t="n">
        <v>24</v>
      </c>
      <c r="T26" s="0" t="n">
        <v>120</v>
      </c>
      <c r="U26" s="0" t="n">
        <v>92</v>
      </c>
      <c r="V26" s="0" t="n">
        <v>58</v>
      </c>
      <c r="Y26" s="0" t="n">
        <v>15</v>
      </c>
      <c r="Z26" s="0" t="n">
        <v>43</v>
      </c>
    </row>
    <row r="27" customFormat="false" ht="12.8" hidden="false" customHeight="false" outlineLevel="0" collapsed="false">
      <c r="A27" s="0" t="s">
        <v>39</v>
      </c>
      <c r="B27" s="0" t="n">
        <v>1270</v>
      </c>
      <c r="C27" s="0" t="n">
        <v>10</v>
      </c>
      <c r="D27" s="0" t="n">
        <v>160</v>
      </c>
      <c r="E27" s="0" t="n">
        <v>575</v>
      </c>
      <c r="F27" s="0" t="n">
        <v>525</v>
      </c>
      <c r="G27" s="0" t="n">
        <v>444</v>
      </c>
      <c r="H27" s="0" t="n">
        <v>9</v>
      </c>
      <c r="I27" s="0" t="n">
        <v>82</v>
      </c>
      <c r="J27" s="0" t="n">
        <v>172</v>
      </c>
      <c r="K27" s="0" t="n">
        <v>181</v>
      </c>
      <c r="L27" s="0" t="n">
        <v>826</v>
      </c>
      <c r="M27" s="0" t="n">
        <v>1</v>
      </c>
      <c r="N27" s="0" t="n">
        <v>78</v>
      </c>
      <c r="O27" s="0" t="n">
        <v>403</v>
      </c>
      <c r="P27" s="0" t="n">
        <v>344</v>
      </c>
      <c r="Q27" s="0" t="n">
        <v>783</v>
      </c>
      <c r="R27" s="0" t="n">
        <v>1</v>
      </c>
      <c r="S27" s="0" t="n">
        <v>64</v>
      </c>
      <c r="T27" s="0" t="n">
        <v>395</v>
      </c>
      <c r="U27" s="0" t="n">
        <v>323</v>
      </c>
      <c r="V27" s="0" t="n">
        <v>43</v>
      </c>
      <c r="X27" s="0" t="n">
        <v>14</v>
      </c>
      <c r="Y27" s="0" t="n">
        <v>8</v>
      </c>
      <c r="Z27" s="0" t="n">
        <v>21</v>
      </c>
    </row>
    <row r="28" customFormat="false" ht="12.8" hidden="false" customHeight="false" outlineLevel="0" collapsed="false">
      <c r="A28" s="0" t="s">
        <v>40</v>
      </c>
      <c r="B28" s="0" t="n">
        <v>585</v>
      </c>
      <c r="C28" s="0" t="n">
        <v>1</v>
      </c>
      <c r="D28" s="0" t="n">
        <v>32</v>
      </c>
      <c r="E28" s="0" t="n">
        <v>309</v>
      </c>
      <c r="F28" s="0" t="n">
        <v>243</v>
      </c>
      <c r="G28" s="0" t="n">
        <v>100</v>
      </c>
      <c r="I28" s="0" t="n">
        <v>12</v>
      </c>
      <c r="J28" s="0" t="n">
        <v>42</v>
      </c>
      <c r="K28" s="0" t="n">
        <v>46</v>
      </c>
      <c r="L28" s="0" t="n">
        <v>485</v>
      </c>
      <c r="M28" s="0" t="n">
        <v>1</v>
      </c>
      <c r="N28" s="0" t="n">
        <v>20</v>
      </c>
      <c r="O28" s="0" t="n">
        <v>267</v>
      </c>
      <c r="P28" s="0" t="n">
        <v>197</v>
      </c>
      <c r="Q28" s="0" t="n">
        <v>485</v>
      </c>
      <c r="R28" s="0" t="n">
        <v>1</v>
      </c>
      <c r="S28" s="0" t="n">
        <v>20</v>
      </c>
      <c r="T28" s="0" t="n">
        <v>267</v>
      </c>
      <c r="U28" s="0" t="n">
        <v>197</v>
      </c>
    </row>
    <row r="29" customFormat="false" ht="12.8" hidden="false" customHeight="false" outlineLevel="0" collapsed="false">
      <c r="A29" s="0" t="s">
        <v>41</v>
      </c>
      <c r="B29" s="0" t="n">
        <v>909</v>
      </c>
      <c r="C29" s="0" t="n">
        <v>6</v>
      </c>
      <c r="D29" s="0" t="n">
        <v>81</v>
      </c>
      <c r="E29" s="0" t="n">
        <v>445</v>
      </c>
      <c r="F29" s="0" t="n">
        <v>377</v>
      </c>
      <c r="G29" s="0" t="n">
        <v>160</v>
      </c>
      <c r="H29" s="0" t="n">
        <v>5</v>
      </c>
      <c r="I29" s="0" t="n">
        <v>19</v>
      </c>
      <c r="J29" s="0" t="n">
        <v>71</v>
      </c>
      <c r="K29" s="0" t="n">
        <v>65</v>
      </c>
      <c r="L29" s="0" t="n">
        <v>749</v>
      </c>
      <c r="M29" s="0" t="n">
        <v>1</v>
      </c>
      <c r="N29" s="0" t="n">
        <v>62</v>
      </c>
      <c r="O29" s="0" t="n">
        <v>374</v>
      </c>
      <c r="P29" s="0" t="n">
        <v>312</v>
      </c>
      <c r="Q29" s="0" t="n">
        <v>741</v>
      </c>
      <c r="R29" s="0" t="n">
        <v>1</v>
      </c>
      <c r="S29" s="0" t="n">
        <v>61</v>
      </c>
      <c r="T29" s="0" t="n">
        <v>371</v>
      </c>
      <c r="U29" s="0" t="n">
        <v>308</v>
      </c>
      <c r="V29" s="0" t="n">
        <v>8</v>
      </c>
      <c r="X29" s="0" t="n">
        <v>1</v>
      </c>
      <c r="Y29" s="0" t="n">
        <v>3</v>
      </c>
      <c r="Z29" s="0" t="n">
        <v>4</v>
      </c>
    </row>
    <row r="30" customFormat="false" ht="12.8" hidden="false" customHeight="false" outlineLevel="0" collapsed="false">
      <c r="A30" s="0" t="s">
        <v>42</v>
      </c>
      <c r="B30" s="0" t="n">
        <v>336</v>
      </c>
      <c r="C30" s="0" t="n">
        <v>2</v>
      </c>
      <c r="D30" s="0" t="n">
        <v>30</v>
      </c>
      <c r="E30" s="0" t="n">
        <v>148</v>
      </c>
      <c r="F30" s="0" t="n">
        <v>156</v>
      </c>
      <c r="G30" s="0" t="n">
        <v>51</v>
      </c>
      <c r="H30" s="0" t="n">
        <v>1</v>
      </c>
      <c r="I30" s="0" t="n">
        <v>5</v>
      </c>
      <c r="J30" s="0" t="n">
        <v>23</v>
      </c>
      <c r="K30" s="0" t="n">
        <v>22</v>
      </c>
      <c r="L30" s="0" t="n">
        <v>285</v>
      </c>
      <c r="M30" s="0" t="n">
        <v>1</v>
      </c>
      <c r="N30" s="0" t="n">
        <v>25</v>
      </c>
      <c r="O30" s="0" t="n">
        <v>125</v>
      </c>
      <c r="P30" s="0" t="n">
        <v>134</v>
      </c>
      <c r="Q30" s="0" t="n">
        <v>277</v>
      </c>
      <c r="R30" s="0" t="n">
        <v>1</v>
      </c>
      <c r="S30" s="0" t="n">
        <v>23</v>
      </c>
      <c r="T30" s="0" t="n">
        <v>125</v>
      </c>
      <c r="U30" s="0" t="n">
        <v>128</v>
      </c>
      <c r="V30" s="0" t="n">
        <v>8</v>
      </c>
      <c r="X30" s="0" t="n">
        <v>2</v>
      </c>
      <c r="Z30" s="0" t="n">
        <v>6</v>
      </c>
    </row>
    <row r="31" customFormat="false" ht="12.8" hidden="false" customHeight="false" outlineLevel="0" collapsed="false">
      <c r="A31" s="0" t="s">
        <v>43</v>
      </c>
      <c r="B31" s="0" t="n">
        <v>581</v>
      </c>
      <c r="C31" s="0" t="n">
        <v>5</v>
      </c>
      <c r="D31" s="0" t="n">
        <v>58</v>
      </c>
      <c r="E31" s="0" t="n">
        <v>288</v>
      </c>
      <c r="F31" s="0" t="n">
        <v>230</v>
      </c>
      <c r="G31" s="0" t="n">
        <v>105</v>
      </c>
      <c r="H31" s="0" t="n">
        <v>1</v>
      </c>
      <c r="I31" s="0" t="n">
        <v>14</v>
      </c>
      <c r="J31" s="0" t="n">
        <v>37</v>
      </c>
      <c r="K31" s="0" t="n">
        <v>53</v>
      </c>
      <c r="L31" s="0" t="n">
        <v>476</v>
      </c>
      <c r="M31" s="0" t="n">
        <v>4</v>
      </c>
      <c r="N31" s="0" t="n">
        <v>44</v>
      </c>
      <c r="O31" s="0" t="n">
        <v>251</v>
      </c>
      <c r="P31" s="0" t="n">
        <v>177</v>
      </c>
      <c r="Q31" s="0" t="n">
        <v>447</v>
      </c>
      <c r="R31" s="0" t="n">
        <v>4</v>
      </c>
      <c r="S31" s="0" t="n">
        <v>41</v>
      </c>
      <c r="T31" s="0" t="n">
        <v>240</v>
      </c>
      <c r="U31" s="0" t="n">
        <v>162</v>
      </c>
      <c r="V31" s="0" t="n">
        <v>29</v>
      </c>
      <c r="X31" s="0" t="n">
        <v>3</v>
      </c>
      <c r="Y31" s="0" t="n">
        <v>11</v>
      </c>
      <c r="Z31" s="0" t="n">
        <v>15</v>
      </c>
    </row>
    <row r="1048576" customFormat="false" ht="12.8" hidden="false" customHeight="true" outlineLevel="0" collapsed="false"/>
  </sheetData>
  <mergeCells count="5">
    <mergeCell ref="B1:F1"/>
    <mergeCell ref="G1:K1"/>
    <mergeCell ref="L1:P1"/>
    <mergeCell ref="Q1:U1"/>
    <mergeCell ref="V1:Z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5.75"/>
  <cols>
    <col collapsed="false" hidden="false" max="1" min="1" style="0" width="17.780612244898"/>
    <col collapsed="false" hidden="false" max="1025" min="2" style="0" width="14.4285714285714"/>
  </cols>
  <sheetData>
    <row r="1" customFormat="false" ht="12.8" hidden="false" customHeight="false" outlineLevel="0" collapsed="false">
      <c r="B1" s="2" t="s">
        <v>14</v>
      </c>
      <c r="C1" s="2" t="s">
        <v>15</v>
      </c>
      <c r="D1" s="2" t="s">
        <v>0</v>
      </c>
      <c r="E1" s="2" t="s">
        <v>6</v>
      </c>
      <c r="F1" s="2" t="s">
        <v>7</v>
      </c>
    </row>
    <row r="2" customFormat="false" ht="12.8" hidden="false" customHeight="false" outlineLevel="0" collapsed="false">
      <c r="A2" s="0" t="s">
        <v>14</v>
      </c>
      <c r="B2" s="0" t="n">
        <v>63955</v>
      </c>
      <c r="C2" s="0" t="n">
        <v>269</v>
      </c>
      <c r="D2" s="0" t="n">
        <v>5769</v>
      </c>
      <c r="E2" s="0" t="n">
        <v>31255</v>
      </c>
      <c r="F2" s="0" t="n">
        <v>26661</v>
      </c>
    </row>
    <row r="4" customFormat="false" ht="12.8" hidden="false" customHeight="false" outlineLevel="0" collapsed="false">
      <c r="B4" s="2" t="s">
        <v>14</v>
      </c>
      <c r="C4" s="2" t="s">
        <v>44</v>
      </c>
      <c r="D4" s="2" t="s">
        <v>1</v>
      </c>
      <c r="E4" s="2" t="s">
        <v>2</v>
      </c>
      <c r="F4" s="2" t="s">
        <v>7</v>
      </c>
    </row>
    <row r="5" customFormat="false" ht="12.8" hidden="false" customHeight="false" outlineLevel="0" collapsed="false">
      <c r="A5" s="0" t="s">
        <v>45</v>
      </c>
      <c r="B5" s="0" t="n">
        <v>63955</v>
      </c>
      <c r="C5" s="0" t="n">
        <v>6038</v>
      </c>
      <c r="D5" s="0" t="n">
        <v>11690</v>
      </c>
      <c r="E5" s="0" t="n">
        <v>19565</v>
      </c>
      <c r="F5" s="0" t="n">
        <f aca="false">B5-C5-D5-E5</f>
        <v>26662</v>
      </c>
    </row>
    <row r="6" customFormat="false" ht="12.8" hidden="false" customHeight="false" outlineLevel="0" collapsed="false">
      <c r="A6" s="0" t="s">
        <v>20</v>
      </c>
      <c r="B6" s="0" t="n">
        <v>572</v>
      </c>
      <c r="C6" s="0" t="n">
        <v>90</v>
      </c>
      <c r="D6" s="0" t="n">
        <v>139</v>
      </c>
      <c r="E6" s="0" t="n">
        <v>177</v>
      </c>
      <c r="F6" s="0" t="n">
        <f aca="false">B6-C6-D6-E6</f>
        <v>166</v>
      </c>
    </row>
    <row r="7" customFormat="false" ht="12.8" hidden="false" customHeight="false" outlineLevel="0" collapsed="false">
      <c r="A7" s="0" t="s">
        <v>21</v>
      </c>
      <c r="B7" s="0" t="n">
        <v>1320</v>
      </c>
      <c r="C7" s="0" t="n">
        <v>134</v>
      </c>
      <c r="D7" s="0" t="n">
        <v>362</v>
      </c>
      <c r="E7" s="0" t="n">
        <v>416</v>
      </c>
      <c r="F7" s="0" t="n">
        <f aca="false">B7-C7-D7-E7</f>
        <v>408</v>
      </c>
    </row>
    <row r="8" customFormat="false" ht="12.8" hidden="false" customHeight="false" outlineLevel="0" collapsed="false">
      <c r="A8" s="0" t="s">
        <v>26</v>
      </c>
      <c r="B8" s="0" t="n">
        <v>1009</v>
      </c>
      <c r="C8" s="0" t="n">
        <v>137</v>
      </c>
      <c r="D8" s="0" t="n">
        <v>248</v>
      </c>
      <c r="E8" s="0" t="n">
        <v>307</v>
      </c>
      <c r="F8" s="0" t="n">
        <f aca="false">B8-C8-D8-E8</f>
        <v>317</v>
      </c>
    </row>
    <row r="9" customFormat="false" ht="12.8" hidden="false" customHeight="false" outlineLevel="0" collapsed="false">
      <c r="A9" s="0" t="s">
        <v>27</v>
      </c>
      <c r="B9" s="0" t="n">
        <v>1019</v>
      </c>
      <c r="C9" s="0" t="n">
        <v>156</v>
      </c>
      <c r="D9" s="0" t="n">
        <v>257</v>
      </c>
      <c r="E9" s="0" t="n">
        <v>309</v>
      </c>
      <c r="F9" s="0" t="n">
        <f aca="false">B9-C9-D9-E9</f>
        <v>297</v>
      </c>
    </row>
    <row r="10" customFormat="false" ht="12.8" hidden="false" customHeight="false" outlineLevel="0" collapsed="false">
      <c r="A10" s="0" t="s">
        <v>30</v>
      </c>
      <c r="B10" s="0" t="n">
        <v>2112</v>
      </c>
      <c r="C10" s="0" t="n">
        <v>270</v>
      </c>
      <c r="D10" s="0" t="n">
        <v>497</v>
      </c>
      <c r="E10" s="0" t="n">
        <v>603</v>
      </c>
      <c r="F10" s="0" t="n">
        <f aca="false">B10-C10-D10-E10</f>
        <v>742</v>
      </c>
    </row>
    <row r="11" customFormat="false" ht="12.8" hidden="false" customHeight="false" outlineLevel="0" collapsed="false">
      <c r="A11" s="0" t="s">
        <v>46</v>
      </c>
      <c r="B11" s="0" t="n">
        <v>2087</v>
      </c>
      <c r="C11" s="0" t="n">
        <v>175</v>
      </c>
      <c r="D11" s="0" t="n">
        <v>402</v>
      </c>
      <c r="E11" s="0" t="n">
        <v>661</v>
      </c>
      <c r="F11" s="0" t="n">
        <f aca="false">B11-C11-D11-E11</f>
        <v>849</v>
      </c>
    </row>
    <row r="12" customFormat="false" ht="12.8" hidden="false" customHeight="false" outlineLevel="0" collapsed="false">
      <c r="A12" s="0" t="s">
        <v>22</v>
      </c>
      <c r="B12" s="0" t="n">
        <v>727</v>
      </c>
      <c r="C12" s="0" t="n">
        <v>50</v>
      </c>
      <c r="D12" s="0" t="n">
        <v>136</v>
      </c>
      <c r="E12" s="0" t="n">
        <v>219</v>
      </c>
      <c r="F12" s="0" t="n">
        <f aca="false">B12-C12-D12-E12</f>
        <v>322</v>
      </c>
    </row>
    <row r="13" customFormat="false" ht="12.8" hidden="false" customHeight="false" outlineLevel="0" collapsed="false">
      <c r="A13" s="0" t="s">
        <v>32</v>
      </c>
      <c r="B13" s="0" t="n">
        <v>882</v>
      </c>
      <c r="C13" s="0" t="n">
        <v>85</v>
      </c>
      <c r="D13" s="0" t="n">
        <v>254</v>
      </c>
      <c r="E13" s="0" t="n">
        <v>278</v>
      </c>
      <c r="F13" s="0" t="n">
        <f aca="false">B13-C13-D13-E13</f>
        <v>265</v>
      </c>
    </row>
    <row r="14" customFormat="false" ht="12.8" hidden="false" customHeight="false" outlineLevel="0" collapsed="false">
      <c r="A14" s="0" t="s">
        <v>33</v>
      </c>
      <c r="B14" s="0" t="n">
        <v>1688</v>
      </c>
      <c r="C14" s="0" t="n">
        <v>122</v>
      </c>
      <c r="D14" s="0" t="n">
        <v>303</v>
      </c>
      <c r="E14" s="0" t="n">
        <v>558</v>
      </c>
      <c r="F14" s="0" t="n">
        <f aca="false">B14-C14-D14-E14</f>
        <v>705</v>
      </c>
    </row>
    <row r="15" customFormat="false" ht="12.8" hidden="false" customHeight="false" outlineLevel="0" collapsed="false">
      <c r="A15" s="0" t="s">
        <v>34</v>
      </c>
      <c r="B15" s="0" t="n">
        <v>928</v>
      </c>
      <c r="C15" s="0" t="n">
        <v>119</v>
      </c>
      <c r="D15" s="0" t="n">
        <v>232</v>
      </c>
      <c r="E15" s="0" t="n">
        <v>309</v>
      </c>
      <c r="F15" s="0" t="n">
        <f aca="false">B15-C15-D15-E15</f>
        <v>268</v>
      </c>
    </row>
    <row r="16" customFormat="false" ht="12.8" hidden="false" customHeight="false" outlineLevel="0" collapsed="false">
      <c r="A16" s="0" t="s">
        <v>18</v>
      </c>
      <c r="B16" s="0" t="n">
        <v>4413</v>
      </c>
      <c r="C16" s="0" t="n">
        <v>273</v>
      </c>
      <c r="D16" s="0" t="n">
        <v>630</v>
      </c>
      <c r="E16" s="0" t="n">
        <v>1373</v>
      </c>
      <c r="F16" s="0" t="n">
        <f aca="false">B16-C16-D16-E16</f>
        <v>2137</v>
      </c>
    </row>
    <row r="17" customFormat="false" ht="12.8" hidden="false" customHeight="false" outlineLevel="0" collapsed="false">
      <c r="A17" s="0" t="s">
        <v>23</v>
      </c>
      <c r="B17" s="0" t="n">
        <v>1400</v>
      </c>
      <c r="C17" s="0" t="n">
        <v>170</v>
      </c>
      <c r="D17" s="0" t="n">
        <v>301</v>
      </c>
      <c r="E17" s="0" t="n">
        <v>415</v>
      </c>
      <c r="F17" s="0" t="n">
        <f aca="false">B17-C17-D17-E17</f>
        <v>514</v>
      </c>
    </row>
    <row r="18" customFormat="false" ht="12.8" hidden="false" customHeight="false" outlineLevel="0" collapsed="false">
      <c r="A18" s="0" t="s">
        <v>40</v>
      </c>
      <c r="B18" s="0" t="n">
        <v>938</v>
      </c>
      <c r="C18" s="0" t="n">
        <v>91</v>
      </c>
      <c r="D18" s="0" t="n">
        <v>210</v>
      </c>
      <c r="E18" s="0" t="n">
        <v>310</v>
      </c>
      <c r="F18" s="0" t="n">
        <f aca="false">B18-C18-D18-E18</f>
        <v>327</v>
      </c>
    </row>
    <row r="19" customFormat="false" ht="12.8" hidden="false" customHeight="false" outlineLevel="0" collapsed="false">
      <c r="A19" s="0" t="s">
        <v>42</v>
      </c>
      <c r="B19" s="0" t="n">
        <v>1409</v>
      </c>
      <c r="C19" s="0" t="n">
        <v>121</v>
      </c>
      <c r="D19" s="0" t="n">
        <v>367</v>
      </c>
      <c r="E19" s="0" t="n">
        <v>422</v>
      </c>
      <c r="F19" s="0" t="n">
        <f aca="false">B19-C19-D19-E19</f>
        <v>499</v>
      </c>
    </row>
    <row r="20" customFormat="false" ht="12.8" hidden="false" customHeight="false" outlineLevel="0" collapsed="false">
      <c r="A20" s="0" t="s">
        <v>17</v>
      </c>
      <c r="B20" s="0" t="n">
        <v>3913</v>
      </c>
      <c r="C20" s="0" t="n">
        <v>368</v>
      </c>
      <c r="D20" s="0" t="n">
        <v>752</v>
      </c>
      <c r="E20" s="0" t="n">
        <v>1235</v>
      </c>
      <c r="F20" s="0" t="n">
        <f aca="false">B20-C20-D20-E20</f>
        <v>1558</v>
      </c>
    </row>
    <row r="21" customFormat="false" ht="12.8" hidden="false" customHeight="false" outlineLevel="0" collapsed="false">
      <c r="A21" s="0" t="s">
        <v>35</v>
      </c>
      <c r="B21" s="0" t="n">
        <v>2372</v>
      </c>
      <c r="C21" s="0" t="n">
        <v>619</v>
      </c>
      <c r="D21" s="0" t="n">
        <v>631</v>
      </c>
      <c r="E21" s="0" t="n">
        <v>577</v>
      </c>
      <c r="F21" s="0" t="n">
        <f aca="false">B21-C21-D21-E21</f>
        <v>545</v>
      </c>
    </row>
    <row r="22" customFormat="false" ht="12.8" hidden="false" customHeight="false" outlineLevel="0" collapsed="false">
      <c r="A22" s="0" t="s">
        <v>47</v>
      </c>
      <c r="B22" s="0" t="n">
        <v>3067</v>
      </c>
      <c r="C22" s="0" t="n">
        <v>465</v>
      </c>
      <c r="D22" s="0" t="n">
        <v>608</v>
      </c>
      <c r="E22" s="0" t="n">
        <v>883</v>
      </c>
      <c r="F22" s="0" t="n">
        <f aca="false">B22-C22-D22-E22</f>
        <v>1111</v>
      </c>
    </row>
    <row r="23" customFormat="false" ht="12.8" hidden="false" customHeight="false" outlineLevel="0" collapsed="false">
      <c r="A23" s="0" t="s">
        <v>43</v>
      </c>
      <c r="B23" s="0" t="n">
        <v>1136</v>
      </c>
      <c r="C23" s="0" t="n">
        <v>235</v>
      </c>
      <c r="D23" s="0" t="n">
        <v>255</v>
      </c>
      <c r="E23" s="0" t="n">
        <v>339</v>
      </c>
      <c r="F23" s="0" t="n">
        <f aca="false">B23-C23-D23-E23</f>
        <v>307</v>
      </c>
    </row>
    <row r="24" customFormat="false" ht="12.8" hidden="false" customHeight="false" outlineLevel="0" collapsed="false">
      <c r="A24" s="0" t="s">
        <v>16</v>
      </c>
      <c r="B24" s="0" t="n">
        <v>2702</v>
      </c>
      <c r="C24" s="0" t="n">
        <v>193</v>
      </c>
      <c r="D24" s="0" t="n">
        <v>529</v>
      </c>
      <c r="E24" s="0" t="n">
        <v>975</v>
      </c>
      <c r="F24" s="0" t="n">
        <f aca="false">B24-C24-D24-E24</f>
        <v>1005</v>
      </c>
    </row>
    <row r="25" customFormat="false" ht="12.8" hidden="false" customHeight="false" outlineLevel="0" collapsed="false">
      <c r="A25" s="0" t="s">
        <v>25</v>
      </c>
      <c r="B25" s="0" t="n">
        <v>877</v>
      </c>
      <c r="C25" s="0" t="n">
        <v>85</v>
      </c>
      <c r="D25" s="0" t="n">
        <v>164</v>
      </c>
      <c r="E25" s="0" t="n">
        <v>292</v>
      </c>
      <c r="F25" s="0" t="n">
        <f aca="false">B25-C25-D25-E25</f>
        <v>336</v>
      </c>
    </row>
    <row r="26" customFormat="false" ht="12.8" hidden="false" customHeight="false" outlineLevel="0" collapsed="false">
      <c r="A26" s="0" t="s">
        <v>29</v>
      </c>
      <c r="B26" s="0" t="n">
        <v>922</v>
      </c>
      <c r="C26" s="0" t="n">
        <v>45</v>
      </c>
      <c r="D26" s="0" t="n">
        <v>184</v>
      </c>
      <c r="E26" s="0" t="n">
        <v>306</v>
      </c>
      <c r="F26" s="0" t="n">
        <f aca="false">B26-C26-D26-E26</f>
        <v>387</v>
      </c>
    </row>
    <row r="27" customFormat="false" ht="12.8" hidden="false" customHeight="false" outlineLevel="0" collapsed="false">
      <c r="A27" s="0" t="s">
        <v>48</v>
      </c>
      <c r="B27" s="0" t="n">
        <v>13597</v>
      </c>
      <c r="C27" s="0" t="n">
        <v>339</v>
      </c>
      <c r="D27" s="0" t="n">
        <v>1178</v>
      </c>
      <c r="E27" s="0" t="n">
        <v>3990</v>
      </c>
      <c r="F27" s="0" t="n">
        <f aca="false">B27-C27-D27-E27</f>
        <v>8090</v>
      </c>
    </row>
    <row r="28" customFormat="false" ht="12.8" hidden="false" customHeight="false" outlineLevel="0" collapsed="false">
      <c r="A28" s="0" t="s">
        <v>38</v>
      </c>
      <c r="B28" s="0" t="n">
        <v>1968</v>
      </c>
      <c r="C28" s="0" t="n">
        <v>255</v>
      </c>
      <c r="D28" s="0" t="n">
        <v>466</v>
      </c>
      <c r="E28" s="0" t="n">
        <v>584</v>
      </c>
      <c r="F28" s="0" t="n">
        <f aca="false">B28-C28-D28-E28</f>
        <v>663</v>
      </c>
    </row>
    <row r="29" customFormat="false" ht="12.8" hidden="false" customHeight="false" outlineLevel="0" collapsed="false">
      <c r="A29" s="0" t="s">
        <v>24</v>
      </c>
      <c r="B29" s="0" t="n">
        <v>1372</v>
      </c>
      <c r="C29" s="0" t="n">
        <v>84</v>
      </c>
      <c r="D29" s="0" t="n">
        <v>293</v>
      </c>
      <c r="E29" s="0" t="n">
        <v>499</v>
      </c>
      <c r="F29" s="0" t="n">
        <f aca="false">B29-C29-D29-E29</f>
        <v>496</v>
      </c>
    </row>
    <row r="30" customFormat="false" ht="12.8" hidden="false" customHeight="false" outlineLevel="0" collapsed="false">
      <c r="A30" s="0" t="s">
        <v>28</v>
      </c>
      <c r="B30" s="0" t="n">
        <v>2347</v>
      </c>
      <c r="C30" s="0" t="n">
        <v>383</v>
      </c>
      <c r="D30" s="0" t="n">
        <v>583</v>
      </c>
      <c r="E30" s="0" t="n">
        <v>682</v>
      </c>
      <c r="F30" s="0" t="n">
        <f aca="false">B30-C30-D30-E30</f>
        <v>699</v>
      </c>
    </row>
    <row r="31" customFormat="false" ht="12.8" hidden="false" customHeight="false" outlineLevel="0" collapsed="false">
      <c r="A31" s="0" t="s">
        <v>31</v>
      </c>
      <c r="B31" s="0" t="n">
        <v>6410</v>
      </c>
      <c r="C31" s="0" t="n">
        <v>668</v>
      </c>
      <c r="D31" s="0" t="n">
        <v>1114</v>
      </c>
      <c r="E31" s="0" t="n">
        <v>2033</v>
      </c>
      <c r="F31" s="0" t="n">
        <f aca="false">B31-C31-D31-E31</f>
        <v>2595</v>
      </c>
    </row>
    <row r="32" customFormat="false" ht="12.8" hidden="false" customHeight="false" outlineLevel="0" collapsed="false">
      <c r="A32" s="0" t="s">
        <v>36</v>
      </c>
      <c r="B32" s="0" t="n">
        <v>741</v>
      </c>
      <c r="C32" s="0" t="n">
        <v>22</v>
      </c>
      <c r="D32" s="0" t="n">
        <v>132</v>
      </c>
      <c r="E32" s="0" t="n">
        <v>257</v>
      </c>
      <c r="F32" s="0" t="n">
        <f aca="false">B32-C32-D32-E32</f>
        <v>330</v>
      </c>
    </row>
    <row r="33" customFormat="false" ht="12.8" hidden="false" customHeight="false" outlineLevel="0" collapsed="false">
      <c r="A33" s="0" t="s">
        <v>41</v>
      </c>
      <c r="B33" s="0" t="n">
        <v>2027</v>
      </c>
      <c r="C33" s="0" t="n">
        <v>284</v>
      </c>
      <c r="D33" s="0" t="n">
        <v>463</v>
      </c>
      <c r="E33" s="0" t="n">
        <v>556</v>
      </c>
      <c r="F33" s="0" t="n">
        <f aca="false">B33-C33-D33-E33</f>
        <v>724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.75"/>
  <cols>
    <col collapsed="false" hidden="false" max="1" min="1" style="0" width="16.8112244897959"/>
    <col collapsed="false" hidden="false" max="12" min="2" style="0" width="10.6938775510204"/>
    <col collapsed="false" hidden="false" max="1025" min="13" style="0" width="14.4285714285714"/>
  </cols>
  <sheetData>
    <row r="1" customFormat="false" ht="12.8" hidden="false" customHeight="false" outlineLevel="0" collapsed="false">
      <c r="B1" s="2" t="s">
        <v>14</v>
      </c>
      <c r="C1" s="2" t="s">
        <v>49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50</v>
      </c>
      <c r="J1" s="2" t="s">
        <v>49</v>
      </c>
      <c r="K1" s="2" t="s">
        <v>51</v>
      </c>
      <c r="L1" s="2" t="s">
        <v>7</v>
      </c>
    </row>
    <row r="2" customFormat="false" ht="12.8" hidden="false" customHeight="false" outlineLevel="0" collapsed="false">
      <c r="A2" s="2" t="s">
        <v>14</v>
      </c>
      <c r="B2" s="0" t="n">
        <v>3627625</v>
      </c>
      <c r="C2" s="0" t="n">
        <v>152046</v>
      </c>
      <c r="D2" s="0" t="n">
        <v>157370</v>
      </c>
      <c r="E2" s="0" t="n">
        <v>215962</v>
      </c>
      <c r="F2" s="0" t="n">
        <v>231894</v>
      </c>
      <c r="G2" s="0" t="n">
        <v>240549</v>
      </c>
      <c r="H2" s="0" t="n">
        <v>266996</v>
      </c>
      <c r="I2" s="0" t="n">
        <f aca="false">SUM(C2:H2)</f>
        <v>1264817</v>
      </c>
      <c r="J2" s="0" t="n">
        <f aca="false">C2</f>
        <v>152046</v>
      </c>
      <c r="K2" s="0" t="n">
        <f aca="false">D2+E2</f>
        <v>373332</v>
      </c>
      <c r="L2" s="0" t="n">
        <f aca="false">F2+G2+H2</f>
        <v>739439</v>
      </c>
    </row>
    <row r="3" customFormat="false" ht="12.8" hidden="false" customHeight="false" outlineLevel="0" collapsed="false">
      <c r="A3" s="2" t="s">
        <v>16</v>
      </c>
      <c r="B3" s="0" t="n">
        <v>157875</v>
      </c>
      <c r="C3" s="0" t="n">
        <v>6666</v>
      </c>
      <c r="D3" s="0" t="n">
        <v>6303</v>
      </c>
      <c r="E3" s="0" t="n">
        <v>10949</v>
      </c>
      <c r="F3" s="0" t="n">
        <v>10667</v>
      </c>
      <c r="G3" s="0" t="n">
        <v>10452</v>
      </c>
      <c r="H3" s="0" t="n">
        <v>11086</v>
      </c>
      <c r="I3" s="0" t="n">
        <f aca="false">SUM(C3:H3)</f>
        <v>56123</v>
      </c>
      <c r="J3" s="0" t="n">
        <f aca="false">C3</f>
        <v>6666</v>
      </c>
      <c r="K3" s="0" t="n">
        <f aca="false">D3+E3</f>
        <v>17252</v>
      </c>
      <c r="L3" s="0" t="n">
        <f aca="false">F3+G3+H3</f>
        <v>32205</v>
      </c>
    </row>
    <row r="4" customFormat="false" ht="12.8" hidden="false" customHeight="false" outlineLevel="0" collapsed="false">
      <c r="A4" s="2" t="s">
        <v>17</v>
      </c>
      <c r="B4" s="0" t="n">
        <v>212060</v>
      </c>
      <c r="C4" s="0" t="n">
        <v>9269</v>
      </c>
      <c r="D4" s="0" t="n">
        <v>8766</v>
      </c>
      <c r="E4" s="0" t="n">
        <v>12006</v>
      </c>
      <c r="F4" s="0" t="n">
        <v>14089</v>
      </c>
      <c r="G4" s="0" t="n">
        <v>14958</v>
      </c>
      <c r="H4" s="0" t="n">
        <v>16743</v>
      </c>
      <c r="I4" s="0" t="n">
        <f aca="false">SUM(C4:H4)</f>
        <v>75831</v>
      </c>
      <c r="J4" s="0" t="n">
        <f aca="false">C4</f>
        <v>9269</v>
      </c>
      <c r="K4" s="0" t="n">
        <f aca="false">D4+E4</f>
        <v>20772</v>
      </c>
      <c r="L4" s="0" t="n">
        <f aca="false">F4+G4+H4</f>
        <v>45790</v>
      </c>
    </row>
    <row r="5" customFormat="false" ht="12.8" hidden="false" customHeight="false" outlineLevel="0" collapsed="false">
      <c r="A5" s="2" t="s">
        <v>18</v>
      </c>
      <c r="B5" s="0" t="n">
        <v>241819</v>
      </c>
      <c r="C5" s="0" t="n">
        <v>10379</v>
      </c>
      <c r="D5" s="0" t="n">
        <v>10404</v>
      </c>
      <c r="E5" s="0" t="n">
        <v>15662</v>
      </c>
      <c r="F5" s="0" t="n">
        <v>17804</v>
      </c>
      <c r="G5" s="0" t="n">
        <v>18042</v>
      </c>
      <c r="H5" s="0" t="n">
        <v>19946</v>
      </c>
      <c r="I5" s="0" t="n">
        <f aca="false">SUM(C5:H5)</f>
        <v>92237</v>
      </c>
      <c r="J5" s="0" t="n">
        <f aca="false">C5</f>
        <v>10379</v>
      </c>
      <c r="K5" s="0" t="n">
        <f aca="false">D5+E5</f>
        <v>26066</v>
      </c>
      <c r="L5" s="0" t="n">
        <f aca="false">F5+G5+H5</f>
        <v>55792</v>
      </c>
    </row>
    <row r="6" customFormat="false" ht="12.8" hidden="false" customHeight="false" outlineLevel="0" collapsed="false">
      <c r="A6" s="2" t="s">
        <v>46</v>
      </c>
      <c r="B6" s="0" t="n">
        <v>123477</v>
      </c>
      <c r="C6" s="0" t="n">
        <v>5049</v>
      </c>
      <c r="D6" s="0" t="n">
        <v>5717</v>
      </c>
      <c r="E6" s="0" t="n">
        <v>9600</v>
      </c>
      <c r="F6" s="0" t="n">
        <v>7166</v>
      </c>
      <c r="G6" s="0" t="n">
        <v>7225</v>
      </c>
      <c r="H6" s="0" t="n">
        <v>8220</v>
      </c>
      <c r="I6" s="0" t="n">
        <f aca="false">SUM(C6:H6)</f>
        <v>42977</v>
      </c>
      <c r="J6" s="0" t="n">
        <f aca="false">C6</f>
        <v>5049</v>
      </c>
      <c r="K6" s="0" t="n">
        <f aca="false">D6+E6</f>
        <v>15317</v>
      </c>
      <c r="L6" s="0" t="n">
        <f aca="false">F6+G6+H6</f>
        <v>22611</v>
      </c>
    </row>
    <row r="7" customFormat="false" ht="12.8" hidden="false" customHeight="false" outlineLevel="0" collapsed="false">
      <c r="A7" s="2" t="s">
        <v>20</v>
      </c>
      <c r="B7" s="0" t="n">
        <v>44516</v>
      </c>
      <c r="C7" s="0" t="n">
        <v>1864</v>
      </c>
      <c r="D7" s="0" t="n">
        <v>1506</v>
      </c>
      <c r="E7" s="0" t="n">
        <v>1677</v>
      </c>
      <c r="F7" s="0" t="n">
        <v>2020</v>
      </c>
      <c r="G7" s="0" t="n">
        <v>2300</v>
      </c>
      <c r="H7" s="0" t="n">
        <v>2964</v>
      </c>
      <c r="I7" s="0" t="n">
        <f aca="false">SUM(C7:H7)</f>
        <v>12331</v>
      </c>
      <c r="J7" s="0" t="n">
        <f aca="false">C7</f>
        <v>1864</v>
      </c>
      <c r="K7" s="0" t="n">
        <f aca="false">D7+E7</f>
        <v>3183</v>
      </c>
      <c r="L7" s="0" t="n">
        <f aca="false">F7+G7+H7</f>
        <v>7284</v>
      </c>
    </row>
    <row r="8" customFormat="false" ht="12.8" hidden="false" customHeight="false" outlineLevel="0" collapsed="false">
      <c r="A8" s="2" t="s">
        <v>21</v>
      </c>
      <c r="B8" s="0" t="n">
        <v>84186</v>
      </c>
      <c r="C8" s="0" t="n">
        <v>3879</v>
      </c>
      <c r="D8" s="0" t="n">
        <v>3316</v>
      </c>
      <c r="E8" s="0" t="n">
        <v>3850</v>
      </c>
      <c r="F8" s="0" t="n">
        <v>4236</v>
      </c>
      <c r="G8" s="0" t="n">
        <v>4791</v>
      </c>
      <c r="H8" s="0" t="n">
        <v>5780</v>
      </c>
      <c r="I8" s="0" t="n">
        <f aca="false">SUM(C8:H8)</f>
        <v>25852</v>
      </c>
      <c r="J8" s="0" t="n">
        <f aca="false">C8</f>
        <v>3879</v>
      </c>
      <c r="K8" s="0" t="n">
        <f aca="false">D8+E8</f>
        <v>7166</v>
      </c>
      <c r="L8" s="0" t="n">
        <f aca="false">F8+G8+H8</f>
        <v>14807</v>
      </c>
    </row>
    <row r="9" customFormat="false" ht="12.8" hidden="false" customHeight="false" outlineLevel="0" collapsed="false">
      <c r="A9" s="2" t="s">
        <v>22</v>
      </c>
      <c r="B9" s="0" t="n">
        <v>57011</v>
      </c>
      <c r="C9" s="0" t="n">
        <v>2040</v>
      </c>
      <c r="D9" s="0" t="n">
        <v>1751</v>
      </c>
      <c r="E9" s="0" t="n">
        <v>2374</v>
      </c>
      <c r="F9" s="0" t="n">
        <v>2682</v>
      </c>
      <c r="G9" s="0" t="n">
        <v>3146</v>
      </c>
      <c r="H9" s="0" t="n">
        <v>3965</v>
      </c>
      <c r="I9" s="0" t="n">
        <f aca="false">SUM(C9:H9)</f>
        <v>15958</v>
      </c>
      <c r="J9" s="0" t="n">
        <f aca="false">C9</f>
        <v>2040</v>
      </c>
      <c r="K9" s="0" t="n">
        <f aca="false">D9+E9</f>
        <v>4125</v>
      </c>
      <c r="L9" s="0" t="n">
        <f aca="false">F9+G9+H9</f>
        <v>9793</v>
      </c>
    </row>
    <row r="10" customFormat="false" ht="12.8" hidden="false" customHeight="false" outlineLevel="0" collapsed="false">
      <c r="A10" s="2" t="s">
        <v>23</v>
      </c>
      <c r="B10" s="0" t="n">
        <v>90406</v>
      </c>
      <c r="C10" s="0" t="n">
        <v>4027</v>
      </c>
      <c r="D10" s="0" t="n">
        <v>3842</v>
      </c>
      <c r="E10" s="0" t="n">
        <v>4604</v>
      </c>
      <c r="F10" s="0" t="n">
        <v>5146</v>
      </c>
      <c r="G10" s="0" t="n">
        <v>5386</v>
      </c>
      <c r="H10" s="0" t="n">
        <v>6579</v>
      </c>
      <c r="I10" s="0" t="n">
        <f aca="false">SUM(C10:H10)</f>
        <v>29584</v>
      </c>
      <c r="J10" s="0" t="n">
        <f aca="false">C10</f>
        <v>4027</v>
      </c>
      <c r="K10" s="0" t="n">
        <f aca="false">D10+E10</f>
        <v>8446</v>
      </c>
      <c r="L10" s="0" t="n">
        <f aca="false">F10+G10+H10</f>
        <v>17111</v>
      </c>
    </row>
    <row r="11" customFormat="false" ht="12.8" hidden="false" customHeight="false" outlineLevel="0" collapsed="false">
      <c r="A11" s="2" t="s">
        <v>24</v>
      </c>
      <c r="B11" s="0" t="n">
        <v>76155</v>
      </c>
      <c r="C11" s="0" t="n">
        <v>3111</v>
      </c>
      <c r="D11" s="0" t="n">
        <v>3034</v>
      </c>
      <c r="E11" s="0" t="n">
        <v>4251</v>
      </c>
      <c r="F11" s="0" t="n">
        <v>4989</v>
      </c>
      <c r="G11" s="0" t="n">
        <v>5474</v>
      </c>
      <c r="H11" s="0" t="n">
        <v>5180</v>
      </c>
      <c r="I11" s="0" t="n">
        <f aca="false">SUM(C11:H11)</f>
        <v>26039</v>
      </c>
      <c r="J11" s="0" t="n">
        <f aca="false">C11</f>
        <v>3111</v>
      </c>
      <c r="K11" s="0" t="n">
        <f aca="false">D11+E11</f>
        <v>7285</v>
      </c>
      <c r="L11" s="0" t="n">
        <f aca="false">F11+G11+H11</f>
        <v>15643</v>
      </c>
    </row>
    <row r="12" customFormat="false" ht="12.8" hidden="false" customHeight="false" outlineLevel="0" collapsed="false">
      <c r="A12" s="2" t="s">
        <v>25</v>
      </c>
      <c r="B12" s="0" t="n">
        <v>62280</v>
      </c>
      <c r="C12" s="0" t="n">
        <v>2299</v>
      </c>
      <c r="D12" s="0" t="n">
        <v>1707</v>
      </c>
      <c r="E12" s="0" t="n">
        <v>2386</v>
      </c>
      <c r="F12" s="0" t="n">
        <v>3013</v>
      </c>
      <c r="G12" s="0" t="n">
        <v>3570</v>
      </c>
      <c r="H12" s="0" t="n">
        <v>4305</v>
      </c>
      <c r="I12" s="0" t="n">
        <f aca="false">SUM(C12:H12)</f>
        <v>17280</v>
      </c>
      <c r="J12" s="0" t="n">
        <f aca="false">C12</f>
        <v>2299</v>
      </c>
      <c r="K12" s="0" t="n">
        <f aca="false">D12+E12</f>
        <v>4093</v>
      </c>
      <c r="L12" s="0" t="n">
        <f aca="false">F12+G12+H12</f>
        <v>10888</v>
      </c>
    </row>
    <row r="13" customFormat="false" ht="12.8" hidden="false" customHeight="false" outlineLevel="0" collapsed="false">
      <c r="A13" s="2" t="s">
        <v>26</v>
      </c>
      <c r="B13" s="0" t="n">
        <v>65055</v>
      </c>
      <c r="C13" s="0" t="n">
        <v>2847</v>
      </c>
      <c r="D13" s="0" t="n">
        <v>2263</v>
      </c>
      <c r="E13" s="0" t="n">
        <v>2793</v>
      </c>
      <c r="F13" s="0" t="n">
        <v>3090</v>
      </c>
      <c r="G13" s="0" t="n">
        <v>3416</v>
      </c>
      <c r="H13" s="0" t="n">
        <v>4258</v>
      </c>
      <c r="I13" s="0" t="n">
        <f aca="false">SUM(C13:H13)</f>
        <v>18667</v>
      </c>
      <c r="J13" s="0" t="n">
        <f aca="false">C13</f>
        <v>2847</v>
      </c>
      <c r="K13" s="0" t="n">
        <f aca="false">D13+E13</f>
        <v>5056</v>
      </c>
      <c r="L13" s="0" t="n">
        <f aca="false">F13+G13+H13</f>
        <v>10764</v>
      </c>
    </row>
    <row r="14" customFormat="false" ht="12.8" hidden="false" customHeight="false" outlineLevel="0" collapsed="false">
      <c r="A14" s="2" t="s">
        <v>27</v>
      </c>
      <c r="B14" s="0" t="n">
        <v>67536</v>
      </c>
      <c r="C14" s="0" t="n">
        <v>3100</v>
      </c>
      <c r="D14" s="0" t="n">
        <v>2579</v>
      </c>
      <c r="E14" s="0" t="n">
        <v>3068</v>
      </c>
      <c r="F14" s="0" t="n">
        <v>3311</v>
      </c>
      <c r="G14" s="0" t="n">
        <v>3556</v>
      </c>
      <c r="H14" s="0" t="n">
        <v>4415</v>
      </c>
      <c r="I14" s="0" t="n">
        <f aca="false">SUM(C14:H14)</f>
        <v>20029</v>
      </c>
      <c r="J14" s="0" t="n">
        <f aca="false">C14</f>
        <v>3100</v>
      </c>
      <c r="K14" s="0" t="n">
        <f aca="false">D14+E14</f>
        <v>5647</v>
      </c>
      <c r="L14" s="0" t="n">
        <f aca="false">F14+G14+H14</f>
        <v>11282</v>
      </c>
    </row>
    <row r="15" customFormat="false" ht="12.8" hidden="false" customHeight="false" outlineLevel="0" collapsed="false">
      <c r="A15" s="2" t="s">
        <v>28</v>
      </c>
      <c r="B15" s="0" t="n">
        <v>131511</v>
      </c>
      <c r="C15" s="0" t="n">
        <v>6052</v>
      </c>
      <c r="D15" s="0" t="n">
        <v>5311</v>
      </c>
      <c r="E15" s="0" t="n">
        <v>7139</v>
      </c>
      <c r="F15" s="0" t="n">
        <v>7920</v>
      </c>
      <c r="G15" s="0" t="n">
        <v>8058</v>
      </c>
      <c r="H15" s="0" t="n">
        <v>8677</v>
      </c>
      <c r="I15" s="0" t="n">
        <f aca="false">SUM(C15:H15)</f>
        <v>43157</v>
      </c>
      <c r="J15" s="0" t="n">
        <f aca="false">C15</f>
        <v>6052</v>
      </c>
      <c r="K15" s="0" t="n">
        <f aca="false">D15+E15</f>
        <v>12450</v>
      </c>
      <c r="L15" s="0" t="n">
        <f aca="false">F15+G15+H15</f>
        <v>24655</v>
      </c>
    </row>
    <row r="16" customFormat="false" ht="12.8" hidden="false" customHeight="false" outlineLevel="0" collapsed="false">
      <c r="A16" s="2" t="s">
        <v>29</v>
      </c>
      <c r="B16" s="0" t="n">
        <v>62775</v>
      </c>
      <c r="C16" s="0" t="n">
        <v>2253</v>
      </c>
      <c r="D16" s="0" t="n">
        <v>1896</v>
      </c>
      <c r="E16" s="0" t="n">
        <v>2541</v>
      </c>
      <c r="F16" s="0" t="n">
        <v>3562</v>
      </c>
      <c r="G16" s="0" t="n">
        <v>4073</v>
      </c>
      <c r="H16" s="0" t="n">
        <v>4633</v>
      </c>
      <c r="I16" s="0" t="n">
        <f aca="false">SUM(C16:H16)</f>
        <v>18958</v>
      </c>
      <c r="J16" s="0" t="n">
        <f aca="false">C16</f>
        <v>2253</v>
      </c>
      <c r="K16" s="0" t="n">
        <f aca="false">D16+E16</f>
        <v>4437</v>
      </c>
      <c r="L16" s="0" t="n">
        <f aca="false">F16+G16+H16</f>
        <v>12268</v>
      </c>
    </row>
    <row r="17" customFormat="false" ht="12.8" hidden="false" customHeight="false" outlineLevel="0" collapsed="false">
      <c r="A17" s="2" t="s">
        <v>30</v>
      </c>
      <c r="B17" s="0" t="n">
        <v>125165</v>
      </c>
      <c r="C17" s="0" t="n">
        <v>5385</v>
      </c>
      <c r="D17" s="0" t="n">
        <v>4980</v>
      </c>
      <c r="E17" s="0" t="n">
        <v>5794</v>
      </c>
      <c r="F17" s="0" t="n">
        <v>6500</v>
      </c>
      <c r="G17" s="0" t="n">
        <v>6713</v>
      </c>
      <c r="H17" s="0" t="n">
        <v>8054</v>
      </c>
      <c r="I17" s="0" t="n">
        <f aca="false">SUM(C17:H17)</f>
        <v>37426</v>
      </c>
      <c r="J17" s="0" t="n">
        <f aca="false">C17</f>
        <v>5385</v>
      </c>
      <c r="K17" s="0" t="n">
        <f aca="false">D17+E17</f>
        <v>10774</v>
      </c>
      <c r="L17" s="0" t="n">
        <f aca="false">F17+G17+H17</f>
        <v>21267</v>
      </c>
    </row>
    <row r="18" customFormat="false" ht="12.8" hidden="false" customHeight="false" outlineLevel="0" collapsed="false">
      <c r="A18" s="2" t="s">
        <v>31</v>
      </c>
      <c r="B18" s="0" t="n">
        <v>347638</v>
      </c>
      <c r="C18" s="0" t="n">
        <v>14354</v>
      </c>
      <c r="D18" s="0" t="n">
        <v>15641</v>
      </c>
      <c r="E18" s="0" t="n">
        <v>21475</v>
      </c>
      <c r="F18" s="0" t="n">
        <v>23062</v>
      </c>
      <c r="G18" s="0" t="n">
        <v>23652</v>
      </c>
      <c r="H18" s="0" t="n">
        <v>25179</v>
      </c>
      <c r="I18" s="0" t="n">
        <f aca="false">SUM(C18:H18)</f>
        <v>123363</v>
      </c>
      <c r="J18" s="0" t="n">
        <f aca="false">C18</f>
        <v>14354</v>
      </c>
      <c r="K18" s="0" t="n">
        <f aca="false">D18+E18</f>
        <v>37116</v>
      </c>
      <c r="L18" s="0" t="n">
        <f aca="false">F18+G18+H18</f>
        <v>71893</v>
      </c>
    </row>
    <row r="19" customFormat="false" ht="12.8" hidden="false" customHeight="false" outlineLevel="0" collapsed="false">
      <c r="A19" s="2" t="s">
        <v>32</v>
      </c>
      <c r="B19" s="0" t="n">
        <v>58277</v>
      </c>
      <c r="C19" s="0" t="n">
        <v>2680</v>
      </c>
      <c r="D19" s="0" t="n">
        <v>2541</v>
      </c>
      <c r="E19" s="0" t="n">
        <v>3037</v>
      </c>
      <c r="F19" s="0" t="n">
        <v>3190</v>
      </c>
      <c r="G19" s="0" t="n">
        <v>3558</v>
      </c>
      <c r="H19" s="0" t="n">
        <v>4089</v>
      </c>
      <c r="I19" s="0" t="n">
        <f aca="false">SUM(C19:H19)</f>
        <v>19095</v>
      </c>
      <c r="J19" s="0" t="n">
        <f aca="false">C19</f>
        <v>2680</v>
      </c>
      <c r="K19" s="0" t="n">
        <f aca="false">D19+E19</f>
        <v>5578</v>
      </c>
      <c r="L19" s="0" t="n">
        <f aca="false">F19+G19+H19</f>
        <v>10837</v>
      </c>
    </row>
    <row r="20" customFormat="false" ht="12.8" hidden="false" customHeight="false" outlineLevel="0" collapsed="false">
      <c r="A20" s="2" t="s">
        <v>33</v>
      </c>
      <c r="B20" s="0" t="n">
        <v>113186</v>
      </c>
      <c r="C20" s="0" t="n">
        <v>4425</v>
      </c>
      <c r="D20" s="0" t="n">
        <v>5146</v>
      </c>
      <c r="E20" s="0" t="n">
        <v>6295</v>
      </c>
      <c r="F20" s="0" t="n">
        <v>6741</v>
      </c>
      <c r="G20" s="0" t="n">
        <v>6722</v>
      </c>
      <c r="H20" s="0" t="n">
        <v>8219</v>
      </c>
      <c r="I20" s="0" t="n">
        <f aca="false">SUM(C20:H20)</f>
        <v>37548</v>
      </c>
      <c r="J20" s="0" t="n">
        <f aca="false">C20</f>
        <v>4425</v>
      </c>
      <c r="K20" s="0" t="n">
        <f aca="false">D20+E20</f>
        <v>11441</v>
      </c>
      <c r="L20" s="0" t="n">
        <f aca="false">F20+G20+H20</f>
        <v>21682</v>
      </c>
    </row>
    <row r="21" customFormat="false" ht="12.8" hidden="false" customHeight="false" outlineLevel="0" collapsed="false">
      <c r="A21" s="2" t="s">
        <v>34</v>
      </c>
      <c r="B21" s="0" t="n">
        <v>56363</v>
      </c>
      <c r="C21" s="0" t="n">
        <v>2418</v>
      </c>
      <c r="D21" s="0" t="n">
        <v>2284</v>
      </c>
      <c r="E21" s="0" t="n">
        <v>2791</v>
      </c>
      <c r="F21" s="0" t="n">
        <v>2983</v>
      </c>
      <c r="G21" s="0" t="n">
        <v>3087</v>
      </c>
      <c r="H21" s="0" t="n">
        <v>3764</v>
      </c>
      <c r="I21" s="0" t="n">
        <f aca="false">SUM(C21:H21)</f>
        <v>17327</v>
      </c>
      <c r="J21" s="0" t="n">
        <f aca="false">C21</f>
        <v>2418</v>
      </c>
      <c r="K21" s="0" t="n">
        <f aca="false">D21+E21</f>
        <v>5075</v>
      </c>
      <c r="L21" s="0" t="n">
        <f aca="false">F21+G21+H21</f>
        <v>9834</v>
      </c>
    </row>
    <row r="22" customFormat="false" ht="12.8" hidden="false" customHeight="false" outlineLevel="0" collapsed="false">
      <c r="A22" s="2" t="s">
        <v>35</v>
      </c>
      <c r="B22" s="0" t="n">
        <v>96819</v>
      </c>
      <c r="C22" s="0" t="n">
        <v>5160</v>
      </c>
      <c r="D22" s="0" t="n">
        <v>4321</v>
      </c>
      <c r="E22" s="0" t="n">
        <v>5142</v>
      </c>
      <c r="F22" s="0" t="n">
        <v>5414</v>
      </c>
      <c r="G22" s="0" t="n">
        <v>5870</v>
      </c>
      <c r="H22" s="0" t="n">
        <v>6682</v>
      </c>
      <c r="I22" s="0" t="n">
        <f aca="false">SUM(C22:H22)</f>
        <v>32589</v>
      </c>
      <c r="J22" s="0" t="n">
        <f aca="false">C22</f>
        <v>5160</v>
      </c>
      <c r="K22" s="0" t="n">
        <f aca="false">D22+E22</f>
        <v>9463</v>
      </c>
      <c r="L22" s="0" t="n">
        <f aca="false">F22+G22+H22</f>
        <v>17966</v>
      </c>
    </row>
    <row r="23" customFormat="false" ht="12.8" hidden="false" customHeight="false" outlineLevel="0" collapsed="false">
      <c r="A23" s="2" t="s">
        <v>36</v>
      </c>
      <c r="B23" s="0" t="n">
        <v>55322</v>
      </c>
      <c r="C23" s="0" t="n">
        <v>2031</v>
      </c>
      <c r="D23" s="0" t="n">
        <v>1600</v>
      </c>
      <c r="E23" s="0" t="n">
        <v>2319</v>
      </c>
      <c r="F23" s="0" t="n">
        <v>3054</v>
      </c>
      <c r="G23" s="0" t="n">
        <v>3397</v>
      </c>
      <c r="H23" s="0" t="n">
        <v>3654</v>
      </c>
      <c r="I23" s="0" t="n">
        <f aca="false">SUM(C23:H23)</f>
        <v>16055</v>
      </c>
      <c r="J23" s="0" t="n">
        <f aca="false">C23</f>
        <v>2031</v>
      </c>
      <c r="K23" s="0" t="n">
        <f aca="false">D23+E23</f>
        <v>3919</v>
      </c>
      <c r="L23" s="0" t="n">
        <f aca="false">F23+G23+H23</f>
        <v>10105</v>
      </c>
    </row>
    <row r="24" customFormat="false" ht="12.8" hidden="false" customHeight="false" outlineLevel="0" collapsed="false">
      <c r="A24" s="2" t="s">
        <v>48</v>
      </c>
      <c r="B24" s="0" t="n">
        <v>690389</v>
      </c>
      <c r="C24" s="0" t="n">
        <v>26144</v>
      </c>
      <c r="D24" s="0" t="n">
        <v>37643</v>
      </c>
      <c r="E24" s="0" t="n">
        <v>55119</v>
      </c>
      <c r="F24" s="0" t="n">
        <v>56348</v>
      </c>
      <c r="G24" s="0" t="n">
        <v>55383</v>
      </c>
      <c r="H24" s="0" t="n">
        <v>57635</v>
      </c>
      <c r="I24" s="0" t="n">
        <f aca="false">SUM(C24:H24)</f>
        <v>288272</v>
      </c>
      <c r="J24" s="0" t="n">
        <f aca="false">C24</f>
        <v>26144</v>
      </c>
      <c r="K24" s="0" t="n">
        <f aca="false">D24+E24</f>
        <v>92762</v>
      </c>
      <c r="L24" s="0" t="n">
        <f aca="false">F24+G24+H24</f>
        <v>169366</v>
      </c>
    </row>
    <row r="25" customFormat="false" ht="12.8" hidden="false" customHeight="false" outlineLevel="0" collapsed="false">
      <c r="A25" s="2" t="s">
        <v>38</v>
      </c>
      <c r="B25" s="0" t="n">
        <v>117714</v>
      </c>
      <c r="C25" s="0" t="n">
        <v>5028</v>
      </c>
      <c r="D25" s="0" t="n">
        <v>4692</v>
      </c>
      <c r="E25" s="0" t="n">
        <v>5477</v>
      </c>
      <c r="F25" s="0" t="n">
        <v>6553</v>
      </c>
      <c r="G25" s="0" t="n">
        <v>7184</v>
      </c>
      <c r="H25" s="0" t="n">
        <v>8358</v>
      </c>
      <c r="I25" s="0" t="n">
        <f aca="false">SUM(C25:H25)</f>
        <v>37292</v>
      </c>
      <c r="J25" s="0" t="n">
        <f aca="false">C25</f>
        <v>5028</v>
      </c>
      <c r="K25" s="0" t="n">
        <f aca="false">D25+E25</f>
        <v>10169</v>
      </c>
      <c r="L25" s="0" t="n">
        <f aca="false">F25+G25+H25</f>
        <v>22095</v>
      </c>
    </row>
    <row r="26" customFormat="false" ht="12.8" hidden="false" customHeight="false" outlineLevel="0" collapsed="false">
      <c r="A26" s="2" t="s">
        <v>47</v>
      </c>
      <c r="B26" s="0" t="n">
        <v>164361</v>
      </c>
      <c r="C26" s="0" t="n">
        <v>7175</v>
      </c>
      <c r="D26" s="0" t="n">
        <v>6821</v>
      </c>
      <c r="E26" s="0" t="n">
        <v>8796</v>
      </c>
      <c r="F26" s="0" t="n">
        <v>9720</v>
      </c>
      <c r="G26" s="0" t="n">
        <v>10342</v>
      </c>
      <c r="H26" s="0" t="n">
        <v>11737</v>
      </c>
      <c r="I26" s="0" t="n">
        <f aca="false">SUM(C26:H26)</f>
        <v>54591</v>
      </c>
      <c r="J26" s="0" t="n">
        <f aca="false">C26</f>
        <v>7175</v>
      </c>
      <c r="K26" s="0" t="n">
        <f aca="false">D26+E26</f>
        <v>15617</v>
      </c>
      <c r="L26" s="0" t="n">
        <f aca="false">F26+G26+H26</f>
        <v>31799</v>
      </c>
    </row>
    <row r="27" customFormat="false" ht="12.8" hidden="false" customHeight="false" outlineLevel="0" collapsed="false">
      <c r="A27" s="2" t="s">
        <v>40</v>
      </c>
      <c r="B27" s="0" t="n">
        <v>57532</v>
      </c>
      <c r="C27" s="0" t="n">
        <v>2678</v>
      </c>
      <c r="D27" s="0" t="n">
        <v>2486</v>
      </c>
      <c r="E27" s="0" t="n">
        <v>3014</v>
      </c>
      <c r="F27" s="0" t="n">
        <v>3187</v>
      </c>
      <c r="G27" s="0" t="n">
        <v>3517</v>
      </c>
      <c r="H27" s="0" t="n">
        <v>4029</v>
      </c>
      <c r="I27" s="0" t="n">
        <f aca="false">SUM(C27:H27)</f>
        <v>18911</v>
      </c>
      <c r="J27" s="0" t="n">
        <f aca="false">C27</f>
        <v>2678</v>
      </c>
      <c r="K27" s="0" t="n">
        <f aca="false">D27+E27</f>
        <v>5500</v>
      </c>
      <c r="L27" s="0" t="n">
        <f aca="false">F27+G27+H27</f>
        <v>10733</v>
      </c>
    </row>
    <row r="28" customFormat="false" ht="12.8" hidden="false" customHeight="false" outlineLevel="0" collapsed="false">
      <c r="A28" s="2" t="s">
        <v>41</v>
      </c>
      <c r="B28" s="0" t="n">
        <v>118276</v>
      </c>
      <c r="C28" s="0" t="n">
        <v>5088</v>
      </c>
      <c r="D28" s="0" t="n">
        <v>4658</v>
      </c>
      <c r="E28" s="0" t="n">
        <v>5649</v>
      </c>
      <c r="F28" s="0" t="n">
        <v>6785</v>
      </c>
      <c r="G28" s="0" t="n">
        <v>7604</v>
      </c>
      <c r="H28" s="0" t="n">
        <v>8304</v>
      </c>
      <c r="I28" s="0" t="n">
        <f aca="false">SUM(C28:H28)</f>
        <v>38088</v>
      </c>
      <c r="J28" s="0" t="n">
        <f aca="false">C28</f>
        <v>5088</v>
      </c>
      <c r="K28" s="0" t="n">
        <f aca="false">D28+E28</f>
        <v>10307</v>
      </c>
      <c r="L28" s="0" t="n">
        <f aca="false">F28+G28+H28</f>
        <v>22693</v>
      </c>
    </row>
    <row r="29" customFormat="false" ht="12.8" hidden="false" customHeight="false" outlineLevel="0" collapsed="false">
      <c r="A29" s="2" t="s">
        <v>42</v>
      </c>
      <c r="B29" s="0" t="n">
        <v>88427</v>
      </c>
      <c r="C29" s="0" t="n">
        <v>3931</v>
      </c>
      <c r="D29" s="0" t="n">
        <v>3950</v>
      </c>
      <c r="E29" s="0" t="n">
        <v>5195</v>
      </c>
      <c r="F29" s="0" t="n">
        <v>5380</v>
      </c>
      <c r="G29" s="0" t="n">
        <v>5609</v>
      </c>
      <c r="H29" s="0" t="n">
        <v>6456</v>
      </c>
      <c r="I29" s="0" t="n">
        <f aca="false">SUM(C29:H29)</f>
        <v>30521</v>
      </c>
      <c r="J29" s="0" t="n">
        <f aca="false">C29</f>
        <v>3931</v>
      </c>
      <c r="K29" s="0" t="n">
        <f aca="false">D29+E29</f>
        <v>9145</v>
      </c>
      <c r="L29" s="0" t="n">
        <f aca="false">F29+G29+H29</f>
        <v>17445</v>
      </c>
    </row>
    <row r="30" customFormat="false" ht="12.8" hidden="false" customHeight="false" outlineLevel="0" collapsed="false">
      <c r="A30" s="2" t="s">
        <v>43</v>
      </c>
      <c r="B30" s="0" t="n">
        <v>61494</v>
      </c>
      <c r="C30" s="0" t="n">
        <v>2714</v>
      </c>
      <c r="D30" s="0" t="n">
        <v>2212</v>
      </c>
      <c r="E30" s="0" t="n">
        <v>2959</v>
      </c>
      <c r="F30" s="0" t="n">
        <v>3282</v>
      </c>
      <c r="G30" s="0" t="n">
        <v>3464</v>
      </c>
      <c r="H30" s="0" t="n">
        <v>4085</v>
      </c>
      <c r="I30" s="0" t="n">
        <f aca="false">SUM(C30:H30)</f>
        <v>18716</v>
      </c>
      <c r="J30" s="0" t="n">
        <f aca="false">C30</f>
        <v>2714</v>
      </c>
      <c r="K30" s="0" t="n">
        <f aca="false">D30+E30</f>
        <v>5171</v>
      </c>
      <c r="L30" s="0" t="n">
        <f aca="false">F30+G30+H30</f>
        <v>10831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.75"/>
  <cols>
    <col collapsed="false" hidden="false" max="1" min="1" style="0" width="14.4285714285714"/>
    <col collapsed="false" hidden="false" max="26" min="2" style="0" width="8.43367346938776"/>
    <col collapsed="false" hidden="false" max="1025" min="27" style="0" width="14.4285714285714"/>
  </cols>
  <sheetData>
    <row r="1" s="5" customFormat="true" ht="12.8" hidden="false" customHeight="false" outlineLevel="0" collapsed="false">
      <c r="B1" s="4" t="s">
        <v>9</v>
      </c>
      <c r="C1" s="4"/>
      <c r="D1" s="4"/>
      <c r="E1" s="4"/>
      <c r="F1" s="4"/>
      <c r="G1" s="4" t="s">
        <v>10</v>
      </c>
      <c r="H1" s="4"/>
      <c r="I1" s="4"/>
      <c r="J1" s="4"/>
      <c r="K1" s="4"/>
      <c r="L1" s="4" t="s">
        <v>11</v>
      </c>
      <c r="M1" s="4"/>
      <c r="N1" s="4"/>
      <c r="O1" s="4"/>
      <c r="P1" s="4"/>
      <c r="Q1" s="4" t="s">
        <v>12</v>
      </c>
      <c r="R1" s="4"/>
      <c r="S1" s="4"/>
      <c r="T1" s="4"/>
      <c r="U1" s="4"/>
      <c r="V1" s="4" t="s">
        <v>13</v>
      </c>
      <c r="W1" s="4"/>
      <c r="X1" s="4"/>
      <c r="Y1" s="4"/>
      <c r="Z1" s="4"/>
    </row>
    <row r="2" s="5" customFormat="true" ht="12.8" hidden="false" customHeight="false" outlineLevel="0" collapsed="false">
      <c r="B2" s="4" t="s">
        <v>14</v>
      </c>
      <c r="C2" s="4" t="s">
        <v>15</v>
      </c>
      <c r="D2" s="4" t="s">
        <v>0</v>
      </c>
      <c r="E2" s="4" t="s">
        <v>6</v>
      </c>
      <c r="F2" s="4" t="s">
        <v>7</v>
      </c>
      <c r="G2" s="4" t="s">
        <v>14</v>
      </c>
      <c r="H2" s="4" t="s">
        <v>15</v>
      </c>
      <c r="I2" s="4" t="s">
        <v>0</v>
      </c>
      <c r="J2" s="4" t="s">
        <v>6</v>
      </c>
      <c r="K2" s="4" t="s">
        <v>7</v>
      </c>
      <c r="L2" s="4" t="s">
        <v>14</v>
      </c>
      <c r="M2" s="4" t="s">
        <v>15</v>
      </c>
      <c r="N2" s="4" t="s">
        <v>0</v>
      </c>
      <c r="O2" s="4" t="s">
        <v>6</v>
      </c>
      <c r="P2" s="4" t="s">
        <v>7</v>
      </c>
      <c r="Q2" s="4" t="s">
        <v>14</v>
      </c>
      <c r="R2" s="4" t="s">
        <v>15</v>
      </c>
      <c r="S2" s="4" t="s">
        <v>0</v>
      </c>
      <c r="T2" s="4" t="s">
        <v>6</v>
      </c>
      <c r="U2" s="4" t="s">
        <v>7</v>
      </c>
      <c r="V2" s="4" t="s">
        <v>14</v>
      </c>
      <c r="W2" s="4" t="s">
        <v>15</v>
      </c>
      <c r="X2" s="4" t="s">
        <v>0</v>
      </c>
      <c r="Y2" s="4" t="s">
        <v>6</v>
      </c>
      <c r="Z2" s="4" t="s">
        <v>7</v>
      </c>
    </row>
    <row r="3" customFormat="false" ht="12.8" hidden="false" customHeight="false" outlineLevel="0" collapsed="false">
      <c r="A3" s="0" t="s">
        <v>14</v>
      </c>
      <c r="B3" s="0" t="n">
        <v>22862</v>
      </c>
      <c r="C3" s="0" t="n">
        <v>120</v>
      </c>
      <c r="D3" s="0" t="n">
        <v>2046</v>
      </c>
      <c r="E3" s="0" t="n">
        <v>9471</v>
      </c>
      <c r="F3" s="0" t="n">
        <v>11225</v>
      </c>
      <c r="G3" s="0" t="n">
        <v>7101</v>
      </c>
      <c r="H3" s="0" t="n">
        <v>69</v>
      </c>
      <c r="I3" s="0" t="n">
        <v>731</v>
      </c>
      <c r="J3" s="0" t="n">
        <v>2561</v>
      </c>
      <c r="K3" s="0" t="n">
        <v>3740</v>
      </c>
      <c r="L3" s="0" t="n">
        <v>15761</v>
      </c>
      <c r="M3" s="0" t="n">
        <v>51</v>
      </c>
      <c r="N3" s="0" t="n">
        <v>1315</v>
      </c>
      <c r="O3" s="0" t="n">
        <v>6910</v>
      </c>
      <c r="P3" s="0" t="n">
        <v>7485</v>
      </c>
      <c r="Q3" s="0" t="n">
        <v>14024</v>
      </c>
      <c r="R3" s="0" t="n">
        <v>31</v>
      </c>
      <c r="S3" s="0" t="n">
        <v>1184</v>
      </c>
      <c r="T3" s="0" t="n">
        <v>6347</v>
      </c>
      <c r="U3" s="0" t="n">
        <v>6462</v>
      </c>
      <c r="V3" s="0" t="n">
        <v>1737</v>
      </c>
      <c r="W3" s="0" t="n">
        <v>20</v>
      </c>
      <c r="X3" s="0" t="n">
        <v>131</v>
      </c>
      <c r="Y3" s="0" t="n">
        <v>563</v>
      </c>
      <c r="Z3" s="0" t="n">
        <v>1023</v>
      </c>
    </row>
    <row r="4" customFormat="false" ht="12.8" hidden="false" customHeight="false" outlineLevel="0" collapsed="false">
      <c r="A4" s="0" t="s">
        <v>16</v>
      </c>
      <c r="B4" s="0" t="n">
        <v>662</v>
      </c>
      <c r="C4" s="0" t="n">
        <v>7</v>
      </c>
      <c r="D4" s="0" t="n">
        <v>51</v>
      </c>
      <c r="E4" s="0" t="n">
        <v>294</v>
      </c>
      <c r="F4" s="0" t="n">
        <v>310</v>
      </c>
      <c r="G4" s="0" t="n">
        <v>231</v>
      </c>
      <c r="H4" s="0" t="n">
        <v>5</v>
      </c>
      <c r="I4" s="0" t="n">
        <v>19</v>
      </c>
      <c r="J4" s="0" t="n">
        <v>106</v>
      </c>
      <c r="K4" s="0" t="n">
        <v>101</v>
      </c>
      <c r="L4" s="0" t="n">
        <v>431</v>
      </c>
      <c r="M4" s="0" t="n">
        <v>2</v>
      </c>
      <c r="N4" s="0" t="n">
        <v>32</v>
      </c>
      <c r="O4" s="0" t="n">
        <v>188</v>
      </c>
      <c r="P4" s="0" t="n">
        <v>209</v>
      </c>
      <c r="Q4" s="0" t="n">
        <v>371</v>
      </c>
      <c r="R4" s="0" t="n">
        <v>2</v>
      </c>
      <c r="S4" s="0" t="n">
        <v>30</v>
      </c>
      <c r="T4" s="0" t="n">
        <v>169</v>
      </c>
      <c r="U4" s="0" t="n">
        <v>170</v>
      </c>
      <c r="V4" s="0" t="n">
        <v>60</v>
      </c>
      <c r="W4" s="0" t="n">
        <v>0</v>
      </c>
      <c r="X4" s="0" t="n">
        <v>2</v>
      </c>
      <c r="Y4" s="0" t="n">
        <v>19</v>
      </c>
      <c r="Z4" s="0" t="n">
        <v>39</v>
      </c>
    </row>
    <row r="5" customFormat="false" ht="12.8" hidden="false" customHeight="false" outlineLevel="0" collapsed="false">
      <c r="A5" s="0" t="s">
        <v>17</v>
      </c>
      <c r="B5" s="0" t="n">
        <v>1631</v>
      </c>
      <c r="C5" s="0" t="n">
        <v>2</v>
      </c>
      <c r="D5" s="0" t="n">
        <v>148</v>
      </c>
      <c r="E5" s="0" t="n">
        <v>674</v>
      </c>
      <c r="F5" s="0" t="n">
        <v>807</v>
      </c>
      <c r="G5" s="0" t="n">
        <v>253</v>
      </c>
      <c r="H5" s="0" t="n">
        <v>33</v>
      </c>
      <c r="I5" s="0" t="n">
        <v>90</v>
      </c>
      <c r="J5" s="0" t="n">
        <v>130</v>
      </c>
      <c r="K5" s="0" t="n">
        <v>1378</v>
      </c>
      <c r="L5" s="0" t="n">
        <v>2</v>
      </c>
      <c r="M5" s="0" t="n">
        <v>115</v>
      </c>
      <c r="N5" s="0" t="n">
        <v>584</v>
      </c>
      <c r="O5" s="0" t="n">
        <v>677</v>
      </c>
      <c r="Q5" s="0" t="n">
        <v>1345</v>
      </c>
      <c r="R5" s="0" t="n">
        <v>2</v>
      </c>
      <c r="S5" s="0" t="n">
        <v>111</v>
      </c>
      <c r="T5" s="0" t="n">
        <v>574</v>
      </c>
      <c r="U5" s="0" t="n">
        <v>658</v>
      </c>
      <c r="V5" s="0" t="n">
        <v>33</v>
      </c>
      <c r="W5" s="0" t="n">
        <v>0</v>
      </c>
      <c r="X5" s="0" t="n">
        <v>4</v>
      </c>
      <c r="Y5" s="0" t="n">
        <v>10</v>
      </c>
      <c r="Z5" s="0" t="n">
        <v>19</v>
      </c>
    </row>
    <row r="6" customFormat="false" ht="12.8" hidden="false" customHeight="false" outlineLevel="0" collapsed="false">
      <c r="A6" s="0" t="s">
        <v>18</v>
      </c>
      <c r="B6" s="0" t="n">
        <v>1130</v>
      </c>
      <c r="C6" s="0" t="n">
        <v>3</v>
      </c>
      <c r="D6" s="0" t="n">
        <v>81</v>
      </c>
      <c r="E6" s="0" t="n">
        <v>442</v>
      </c>
      <c r="F6" s="0" t="n">
        <v>604</v>
      </c>
      <c r="G6" s="0" t="n">
        <v>315</v>
      </c>
      <c r="H6" s="0" t="n">
        <v>2</v>
      </c>
      <c r="I6" s="0" t="n">
        <v>29</v>
      </c>
      <c r="J6" s="0" t="n">
        <v>100</v>
      </c>
      <c r="K6" s="0" t="n">
        <v>184</v>
      </c>
      <c r="L6" s="0" t="n">
        <v>815</v>
      </c>
      <c r="M6" s="0" t="n">
        <v>1</v>
      </c>
      <c r="N6" s="0" t="n">
        <v>52</v>
      </c>
      <c r="O6" s="0" t="n">
        <v>342</v>
      </c>
      <c r="P6" s="0" t="n">
        <v>420</v>
      </c>
      <c r="Q6" s="0" t="n">
        <v>676</v>
      </c>
      <c r="R6" s="0" t="n">
        <v>1</v>
      </c>
      <c r="S6" s="0" t="n">
        <v>47</v>
      </c>
      <c r="T6" s="0" t="n">
        <v>294</v>
      </c>
      <c r="U6" s="0" t="n">
        <v>334</v>
      </c>
      <c r="V6" s="0" t="n">
        <v>139</v>
      </c>
      <c r="W6" s="0" t="n">
        <v>0</v>
      </c>
      <c r="X6" s="0" t="n">
        <v>5</v>
      </c>
      <c r="Y6" s="0" t="n">
        <v>48</v>
      </c>
      <c r="Z6" s="0" t="n">
        <v>86</v>
      </c>
    </row>
    <row r="7" customFormat="false" ht="12.8" hidden="false" customHeight="false" outlineLevel="0" collapsed="false">
      <c r="A7" s="0" t="s">
        <v>19</v>
      </c>
      <c r="B7" s="0" t="n">
        <v>722</v>
      </c>
      <c r="C7" s="0" t="n">
        <v>3</v>
      </c>
      <c r="D7" s="0" t="n">
        <v>63</v>
      </c>
      <c r="E7" s="0" t="n">
        <v>314</v>
      </c>
      <c r="F7" s="0" t="n">
        <v>342</v>
      </c>
      <c r="G7" s="0" t="n">
        <v>122</v>
      </c>
      <c r="H7" s="0" t="n">
        <v>1</v>
      </c>
      <c r="I7" s="0" t="n">
        <v>9</v>
      </c>
      <c r="J7" s="0" t="n">
        <v>44</v>
      </c>
      <c r="K7" s="0" t="n">
        <v>68</v>
      </c>
      <c r="L7" s="0" t="n">
        <v>600</v>
      </c>
      <c r="M7" s="0" t="n">
        <v>2</v>
      </c>
      <c r="N7" s="0" t="n">
        <v>54</v>
      </c>
      <c r="O7" s="0" t="n">
        <v>270</v>
      </c>
      <c r="P7" s="0" t="n">
        <v>274</v>
      </c>
      <c r="Q7" s="0" t="n">
        <v>589</v>
      </c>
      <c r="R7" s="0" t="n">
        <v>2</v>
      </c>
      <c r="S7" s="0" t="n">
        <v>54</v>
      </c>
      <c r="T7" s="0" t="n">
        <v>267</v>
      </c>
      <c r="U7" s="0" t="n">
        <v>266</v>
      </c>
      <c r="V7" s="0" t="n">
        <v>11</v>
      </c>
      <c r="W7" s="0" t="n">
        <v>0</v>
      </c>
      <c r="X7" s="0" t="n">
        <v>0</v>
      </c>
      <c r="Y7" s="0" t="n">
        <v>3</v>
      </c>
      <c r="Z7" s="0" t="n">
        <v>8</v>
      </c>
    </row>
    <row r="8" customFormat="false" ht="12.8" hidden="false" customHeight="false" outlineLevel="0" collapsed="false">
      <c r="A8" s="0" t="s">
        <v>20</v>
      </c>
      <c r="B8" s="0" t="n">
        <v>236</v>
      </c>
      <c r="C8" s="0" t="n">
        <v>0</v>
      </c>
      <c r="D8" s="0" t="n">
        <v>46</v>
      </c>
      <c r="E8" s="0" t="n">
        <v>109</v>
      </c>
      <c r="F8" s="0" t="n">
        <v>81</v>
      </c>
      <c r="G8" s="0" t="n">
        <v>155</v>
      </c>
      <c r="H8" s="0" t="n">
        <v>0</v>
      </c>
      <c r="I8" s="0" t="n">
        <v>34</v>
      </c>
      <c r="J8" s="0" t="n">
        <v>71</v>
      </c>
      <c r="K8" s="0" t="n">
        <v>50</v>
      </c>
      <c r="L8" s="0" t="n">
        <v>81</v>
      </c>
      <c r="M8" s="0" t="n">
        <v>0</v>
      </c>
      <c r="N8" s="0" t="n">
        <v>12</v>
      </c>
      <c r="O8" s="0" t="n">
        <v>38</v>
      </c>
      <c r="P8" s="0" t="n">
        <v>31</v>
      </c>
      <c r="Q8" s="0" t="n">
        <v>78</v>
      </c>
      <c r="R8" s="0" t="n">
        <v>0</v>
      </c>
      <c r="S8" s="0" t="n">
        <v>12</v>
      </c>
      <c r="T8" s="0" t="n">
        <v>38</v>
      </c>
      <c r="U8" s="0" t="n">
        <v>28</v>
      </c>
      <c r="V8" s="0" t="n">
        <v>3</v>
      </c>
      <c r="W8" s="0" t="n">
        <v>0</v>
      </c>
      <c r="X8" s="0" t="n">
        <v>0</v>
      </c>
      <c r="Y8" s="0" t="n">
        <v>0</v>
      </c>
      <c r="Z8" s="0" t="n">
        <v>3</v>
      </c>
    </row>
    <row r="9" customFormat="false" ht="12.8" hidden="false" customHeight="false" outlineLevel="0" collapsed="false">
      <c r="A9" s="0" t="s">
        <v>21</v>
      </c>
      <c r="B9" s="0" t="n">
        <v>354</v>
      </c>
      <c r="C9" s="0" t="n">
        <v>3</v>
      </c>
      <c r="D9" s="0" t="n">
        <v>38</v>
      </c>
      <c r="E9" s="0" t="n">
        <v>149</v>
      </c>
      <c r="F9" s="0" t="n">
        <v>164</v>
      </c>
      <c r="G9" s="0" t="n">
        <v>142</v>
      </c>
      <c r="H9" s="0" t="n">
        <v>3</v>
      </c>
      <c r="I9" s="0" t="n">
        <v>15</v>
      </c>
      <c r="J9" s="0" t="n">
        <v>55</v>
      </c>
      <c r="K9" s="0" t="n">
        <v>69</v>
      </c>
      <c r="L9" s="0" t="n">
        <v>212</v>
      </c>
      <c r="M9" s="0" t="n">
        <v>0</v>
      </c>
      <c r="N9" s="0" t="n">
        <v>23</v>
      </c>
      <c r="O9" s="0" t="n">
        <v>94</v>
      </c>
      <c r="P9" s="0" t="n">
        <v>95</v>
      </c>
      <c r="Q9" s="0" t="n">
        <v>212</v>
      </c>
      <c r="R9" s="0" t="n">
        <v>0</v>
      </c>
      <c r="S9" s="0" t="n">
        <v>23</v>
      </c>
      <c r="T9" s="0" t="n">
        <v>94</v>
      </c>
      <c r="U9" s="0" t="n">
        <v>95</v>
      </c>
      <c r="V9" s="0" t="n">
        <v>0</v>
      </c>
      <c r="W9" s="0" t="n">
        <v>0</v>
      </c>
      <c r="X9" s="0" t="n">
        <v>0</v>
      </c>
      <c r="Y9" s="0" t="n">
        <v>0</v>
      </c>
      <c r="Z9" s="0" t="n">
        <v>0</v>
      </c>
    </row>
    <row r="10" customFormat="false" ht="12.8" hidden="false" customHeight="false" outlineLevel="0" collapsed="false">
      <c r="A10" s="0" t="s">
        <v>22</v>
      </c>
      <c r="B10" s="0" t="n">
        <v>361</v>
      </c>
      <c r="C10" s="0" t="n">
        <v>0</v>
      </c>
      <c r="D10" s="0" t="n">
        <v>21</v>
      </c>
      <c r="E10" s="0" t="n">
        <v>144</v>
      </c>
      <c r="F10" s="0" t="n">
        <v>196</v>
      </c>
      <c r="G10" s="0" t="n">
        <v>79</v>
      </c>
      <c r="H10" s="0" t="n">
        <v>0</v>
      </c>
      <c r="I10" s="0" t="n">
        <v>2</v>
      </c>
      <c r="J10" s="0" t="n">
        <v>37</v>
      </c>
      <c r="K10" s="0" t="n">
        <v>40</v>
      </c>
      <c r="L10" s="0" t="n">
        <v>282</v>
      </c>
      <c r="M10" s="0" t="n">
        <v>0</v>
      </c>
      <c r="N10" s="0" t="n">
        <v>19</v>
      </c>
      <c r="O10" s="0" t="n">
        <v>107</v>
      </c>
      <c r="P10" s="0" t="n">
        <v>156</v>
      </c>
      <c r="Q10" s="0" t="n">
        <v>226</v>
      </c>
      <c r="R10" s="0" t="n">
        <v>0</v>
      </c>
      <c r="S10" s="0" t="n">
        <v>18</v>
      </c>
      <c r="T10" s="0" t="n">
        <v>101</v>
      </c>
      <c r="U10" s="0" t="n">
        <v>107</v>
      </c>
      <c r="V10" s="0" t="n">
        <v>56</v>
      </c>
      <c r="W10" s="0" t="n">
        <v>0</v>
      </c>
      <c r="X10" s="0" t="n">
        <v>1</v>
      </c>
      <c r="Y10" s="0" t="n">
        <v>6</v>
      </c>
      <c r="Z10" s="0" t="n">
        <v>49</v>
      </c>
    </row>
    <row r="11" customFormat="false" ht="12.8" hidden="false" customHeight="false" outlineLevel="0" collapsed="false">
      <c r="A11" s="0" t="s">
        <v>23</v>
      </c>
      <c r="B11" s="0" t="n">
        <v>1247</v>
      </c>
      <c r="C11" s="0" t="n">
        <v>3</v>
      </c>
      <c r="D11" s="0" t="n">
        <v>113</v>
      </c>
      <c r="E11" s="0" t="n">
        <v>541</v>
      </c>
      <c r="F11" s="0" t="n">
        <v>590</v>
      </c>
      <c r="G11" s="0" t="n">
        <v>63</v>
      </c>
      <c r="H11" s="0" t="n">
        <v>0</v>
      </c>
      <c r="I11" s="0" t="n">
        <v>8</v>
      </c>
      <c r="J11" s="0" t="n">
        <v>16</v>
      </c>
      <c r="K11" s="0" t="n">
        <v>39</v>
      </c>
      <c r="L11" s="0" t="n">
        <v>1184</v>
      </c>
      <c r="M11" s="0" t="n">
        <v>3</v>
      </c>
      <c r="N11" s="0" t="n">
        <v>105</v>
      </c>
      <c r="O11" s="0" t="n">
        <v>525</v>
      </c>
      <c r="P11" s="0" t="n">
        <v>551</v>
      </c>
      <c r="Q11" s="0" t="n">
        <v>1156</v>
      </c>
      <c r="R11" s="0" t="n">
        <v>3</v>
      </c>
      <c r="S11" s="0" t="n">
        <v>100</v>
      </c>
      <c r="T11" s="0" t="n">
        <v>516</v>
      </c>
      <c r="U11" s="0" t="n">
        <v>537</v>
      </c>
      <c r="V11" s="0" t="n">
        <v>28</v>
      </c>
      <c r="W11" s="0" t="n">
        <v>0</v>
      </c>
      <c r="X11" s="0" t="n">
        <v>5</v>
      </c>
      <c r="Y11" s="0" t="n">
        <v>9</v>
      </c>
      <c r="Z11" s="0" t="n">
        <v>14</v>
      </c>
    </row>
    <row r="12" customFormat="false" ht="12.8" hidden="false" customHeight="false" outlineLevel="0" collapsed="false">
      <c r="A12" s="0" t="s">
        <v>24</v>
      </c>
      <c r="B12" s="0" t="n">
        <v>205</v>
      </c>
      <c r="C12" s="0" t="n">
        <v>2</v>
      </c>
      <c r="D12" s="0" t="n">
        <v>16</v>
      </c>
      <c r="E12" s="0" t="n">
        <v>99</v>
      </c>
      <c r="F12" s="0" t="n">
        <v>88</v>
      </c>
      <c r="G12" s="0" t="n">
        <v>57</v>
      </c>
      <c r="H12" s="0" t="n">
        <v>1</v>
      </c>
      <c r="I12" s="0" t="n">
        <v>5</v>
      </c>
      <c r="J12" s="0" t="n">
        <v>21</v>
      </c>
      <c r="K12" s="0" t="n">
        <v>30</v>
      </c>
      <c r="L12" s="0" t="n">
        <v>148</v>
      </c>
      <c r="M12" s="0" t="n">
        <v>1</v>
      </c>
      <c r="N12" s="0" t="n">
        <v>11</v>
      </c>
      <c r="O12" s="0" t="n">
        <v>78</v>
      </c>
      <c r="P12" s="0" t="n">
        <v>58</v>
      </c>
      <c r="Q12" s="0" t="n">
        <v>96</v>
      </c>
      <c r="R12" s="0" t="n">
        <v>0</v>
      </c>
      <c r="S12" s="0" t="n">
        <v>7</v>
      </c>
      <c r="T12" s="0" t="n">
        <v>51</v>
      </c>
      <c r="U12" s="0" t="n">
        <v>38</v>
      </c>
      <c r="V12" s="0" t="n">
        <v>52</v>
      </c>
      <c r="W12" s="0" t="n">
        <v>1</v>
      </c>
      <c r="X12" s="0" t="n">
        <v>4</v>
      </c>
      <c r="Y12" s="0" t="n">
        <v>27</v>
      </c>
      <c r="Z12" s="0" t="n">
        <v>20</v>
      </c>
    </row>
    <row r="13" customFormat="false" ht="12.8" hidden="false" customHeight="false" outlineLevel="0" collapsed="false">
      <c r="A13" s="0" t="s">
        <v>25</v>
      </c>
      <c r="B13" s="0" t="n">
        <v>304</v>
      </c>
      <c r="C13" s="0" t="n">
        <v>1</v>
      </c>
      <c r="D13" s="0" t="n">
        <v>31</v>
      </c>
      <c r="E13" s="0" t="n">
        <v>130</v>
      </c>
      <c r="F13" s="0" t="n">
        <v>142</v>
      </c>
      <c r="G13" s="0" t="n">
        <v>95</v>
      </c>
      <c r="H13" s="0" t="n">
        <v>1</v>
      </c>
      <c r="I13" s="0" t="n">
        <v>13</v>
      </c>
      <c r="J13" s="0" t="n">
        <v>36</v>
      </c>
      <c r="K13" s="0" t="n">
        <v>45</v>
      </c>
      <c r="L13" s="0" t="n">
        <v>209</v>
      </c>
      <c r="M13" s="0" t="n">
        <v>0</v>
      </c>
      <c r="N13" s="0" t="n">
        <v>18</v>
      </c>
      <c r="O13" s="0" t="n">
        <v>94</v>
      </c>
      <c r="P13" s="0" t="n">
        <v>97</v>
      </c>
      <c r="Q13" s="0" t="n">
        <v>171</v>
      </c>
      <c r="R13" s="0" t="n">
        <v>0</v>
      </c>
      <c r="S13" s="0" t="n">
        <v>14</v>
      </c>
      <c r="T13" s="0" t="n">
        <v>92</v>
      </c>
      <c r="U13" s="0" t="n">
        <v>65</v>
      </c>
      <c r="V13" s="0" t="n">
        <v>38</v>
      </c>
      <c r="W13" s="0" t="n">
        <v>0</v>
      </c>
      <c r="X13" s="0" t="n">
        <v>4</v>
      </c>
      <c r="Y13" s="0" t="n">
        <v>2</v>
      </c>
      <c r="Z13" s="0" t="n">
        <v>32</v>
      </c>
    </row>
    <row r="14" customFormat="false" ht="12.8" hidden="false" customHeight="false" outlineLevel="0" collapsed="false">
      <c r="A14" s="0" t="s">
        <v>26</v>
      </c>
      <c r="B14" s="0" t="n">
        <v>274</v>
      </c>
      <c r="C14" s="0" t="n">
        <v>2</v>
      </c>
      <c r="D14" s="0" t="n">
        <v>42</v>
      </c>
      <c r="E14" s="0" t="n">
        <v>137</v>
      </c>
      <c r="F14" s="0" t="n">
        <v>93</v>
      </c>
      <c r="G14" s="0" t="n">
        <v>32</v>
      </c>
      <c r="H14" s="0" t="n">
        <v>1</v>
      </c>
      <c r="I14" s="0" t="n">
        <v>7</v>
      </c>
      <c r="J14" s="0" t="n">
        <v>17</v>
      </c>
      <c r="K14" s="0" t="n">
        <v>7</v>
      </c>
      <c r="L14" s="0" t="n">
        <v>242</v>
      </c>
      <c r="M14" s="0" t="n">
        <v>1</v>
      </c>
      <c r="N14" s="0" t="n">
        <v>35</v>
      </c>
      <c r="O14" s="0" t="n">
        <v>120</v>
      </c>
      <c r="P14" s="0" t="n">
        <v>86</v>
      </c>
      <c r="Q14" s="0" t="n">
        <v>187</v>
      </c>
      <c r="R14" s="0" t="n">
        <v>0</v>
      </c>
      <c r="S14" s="0" t="n">
        <v>24</v>
      </c>
      <c r="T14" s="0" t="n">
        <v>95</v>
      </c>
      <c r="U14" s="0" t="n">
        <v>68</v>
      </c>
      <c r="V14" s="0" t="n">
        <v>55</v>
      </c>
      <c r="W14" s="0" t="n">
        <v>1</v>
      </c>
      <c r="X14" s="0" t="n">
        <v>11</v>
      </c>
      <c r="Y14" s="0" t="n">
        <v>25</v>
      </c>
      <c r="Z14" s="0" t="n">
        <v>18</v>
      </c>
    </row>
    <row r="15" customFormat="false" ht="12.8" hidden="false" customHeight="false" outlineLevel="0" collapsed="false">
      <c r="A15" s="0" t="s">
        <v>27</v>
      </c>
      <c r="B15" s="0" t="n">
        <v>150</v>
      </c>
      <c r="C15" s="0" t="n">
        <v>3</v>
      </c>
      <c r="D15" s="0" t="n">
        <v>26</v>
      </c>
      <c r="E15" s="0" t="n">
        <v>58</v>
      </c>
      <c r="F15" s="0" t="n">
        <v>63</v>
      </c>
      <c r="G15" s="0" t="n">
        <v>121</v>
      </c>
      <c r="H15" s="0" t="n">
        <v>3</v>
      </c>
      <c r="I15" s="0" t="n">
        <v>20</v>
      </c>
      <c r="J15" s="0" t="n">
        <v>51</v>
      </c>
      <c r="K15" s="0" t="n">
        <v>47</v>
      </c>
      <c r="L15" s="0" t="n">
        <v>29</v>
      </c>
      <c r="M15" s="0" t="n">
        <v>0</v>
      </c>
      <c r="N15" s="0" t="n">
        <v>6</v>
      </c>
      <c r="O15" s="0" t="n">
        <v>7</v>
      </c>
      <c r="P15" s="0" t="n">
        <v>16</v>
      </c>
      <c r="Q15" s="0" t="n">
        <v>11</v>
      </c>
      <c r="R15" s="0" t="n">
        <v>0</v>
      </c>
      <c r="S15" s="0" t="n">
        <v>5</v>
      </c>
      <c r="T15" s="0" t="n">
        <v>2</v>
      </c>
      <c r="U15" s="0" t="n">
        <v>4</v>
      </c>
      <c r="V15" s="0" t="n">
        <v>18</v>
      </c>
      <c r="W15" s="0" t="n">
        <v>0</v>
      </c>
      <c r="X15" s="0" t="n">
        <v>1</v>
      </c>
      <c r="Y15" s="0" t="n">
        <v>5</v>
      </c>
      <c r="Z15" s="0" t="n">
        <v>12</v>
      </c>
    </row>
    <row r="16" customFormat="false" ht="12.8" hidden="false" customHeight="false" outlineLevel="0" collapsed="false">
      <c r="A16" s="0" t="s">
        <v>28</v>
      </c>
      <c r="B16" s="0" t="n">
        <v>1333</v>
      </c>
      <c r="C16" s="0" t="n">
        <v>27</v>
      </c>
      <c r="D16" s="0" t="n">
        <v>154</v>
      </c>
      <c r="E16" s="0" t="n">
        <v>578</v>
      </c>
      <c r="F16" s="0" t="n">
        <v>574</v>
      </c>
      <c r="G16" s="0" t="n">
        <v>319</v>
      </c>
      <c r="H16" s="0" t="n">
        <v>13</v>
      </c>
      <c r="I16" s="0" t="n">
        <v>54</v>
      </c>
      <c r="J16" s="0" t="n">
        <v>118</v>
      </c>
      <c r="K16" s="0" t="n">
        <v>134</v>
      </c>
      <c r="L16" s="0" t="n">
        <v>1014</v>
      </c>
      <c r="M16" s="0" t="n">
        <v>14</v>
      </c>
      <c r="N16" s="0" t="n">
        <v>100</v>
      </c>
      <c r="O16" s="0" t="n">
        <v>460</v>
      </c>
      <c r="P16" s="0" t="n">
        <v>440</v>
      </c>
      <c r="Q16" s="0" t="n">
        <v>985</v>
      </c>
      <c r="R16" s="0" t="n">
        <v>10</v>
      </c>
      <c r="S16" s="0" t="n">
        <v>91</v>
      </c>
      <c r="T16" s="0" t="n">
        <v>449</v>
      </c>
      <c r="U16" s="0" t="n">
        <v>435</v>
      </c>
      <c r="V16" s="0" t="n">
        <v>29</v>
      </c>
      <c r="W16" s="0" t="n">
        <v>4</v>
      </c>
      <c r="X16" s="0" t="n">
        <v>9</v>
      </c>
      <c r="Y16" s="0" t="n">
        <v>11</v>
      </c>
      <c r="Z16" s="0" t="n">
        <v>5</v>
      </c>
    </row>
    <row r="17" customFormat="false" ht="12.8" hidden="false" customHeight="false" outlineLevel="0" collapsed="false">
      <c r="A17" s="0" t="s">
        <v>29</v>
      </c>
      <c r="B17" s="0" t="n">
        <v>234</v>
      </c>
      <c r="C17" s="0" t="n">
        <v>4</v>
      </c>
      <c r="D17" s="0" t="n">
        <v>16</v>
      </c>
      <c r="E17" s="0" t="n">
        <v>92</v>
      </c>
      <c r="F17" s="0" t="n">
        <v>122</v>
      </c>
      <c r="G17" s="0" t="n">
        <v>33</v>
      </c>
      <c r="H17" s="0" t="n">
        <v>1</v>
      </c>
      <c r="I17" s="0" t="n">
        <v>2</v>
      </c>
      <c r="J17" s="0" t="n">
        <v>12</v>
      </c>
      <c r="K17" s="0" t="n">
        <v>18</v>
      </c>
      <c r="L17" s="0" t="n">
        <v>201</v>
      </c>
      <c r="M17" s="0" t="n">
        <v>3</v>
      </c>
      <c r="N17" s="0" t="n">
        <v>14</v>
      </c>
      <c r="O17" s="0" t="n">
        <v>80</v>
      </c>
      <c r="P17" s="0" t="n">
        <v>104</v>
      </c>
      <c r="Q17" s="0" t="n">
        <v>174</v>
      </c>
      <c r="R17" s="0" t="n">
        <v>0</v>
      </c>
      <c r="S17" s="0" t="n">
        <v>13</v>
      </c>
      <c r="T17" s="0" t="n">
        <v>76</v>
      </c>
      <c r="U17" s="0" t="n">
        <v>85</v>
      </c>
      <c r="V17" s="0" t="n">
        <v>27</v>
      </c>
      <c r="W17" s="0" t="n">
        <v>3</v>
      </c>
      <c r="X17" s="0" t="n">
        <v>1</v>
      </c>
      <c r="Y17" s="0" t="n">
        <v>4</v>
      </c>
      <c r="Z17" s="0" t="n">
        <v>19</v>
      </c>
    </row>
    <row r="18" customFormat="false" ht="12.8" hidden="false" customHeight="false" outlineLevel="0" collapsed="false">
      <c r="A18" s="0" t="s">
        <v>30</v>
      </c>
      <c r="B18" s="0" t="n">
        <v>902</v>
      </c>
      <c r="C18" s="0" t="n">
        <v>3</v>
      </c>
      <c r="D18" s="0" t="n">
        <v>80</v>
      </c>
      <c r="E18" s="0" t="n">
        <v>348</v>
      </c>
      <c r="F18" s="0" t="n">
        <v>471</v>
      </c>
      <c r="G18" s="0" t="n">
        <v>310</v>
      </c>
      <c r="H18" s="0" t="n">
        <v>1</v>
      </c>
      <c r="I18" s="0" t="n">
        <v>30</v>
      </c>
      <c r="J18" s="0" t="n">
        <v>107</v>
      </c>
      <c r="K18" s="0" t="n">
        <v>172</v>
      </c>
      <c r="L18" s="0" t="n">
        <v>592</v>
      </c>
      <c r="M18" s="0" t="n">
        <v>2</v>
      </c>
      <c r="N18" s="0" t="n">
        <v>50</v>
      </c>
      <c r="O18" s="0" t="n">
        <v>241</v>
      </c>
      <c r="P18" s="0" t="n">
        <v>299</v>
      </c>
      <c r="Q18" s="0" t="n">
        <v>586</v>
      </c>
      <c r="R18" s="0" t="n">
        <v>2</v>
      </c>
      <c r="S18" s="0" t="n">
        <v>48</v>
      </c>
      <c r="T18" s="0" t="n">
        <v>239</v>
      </c>
      <c r="U18" s="0" t="n">
        <v>297</v>
      </c>
      <c r="V18" s="0" t="n">
        <v>6</v>
      </c>
      <c r="W18" s="0" t="n">
        <v>0</v>
      </c>
      <c r="X18" s="0" t="n">
        <v>2</v>
      </c>
      <c r="Y18" s="0" t="n">
        <v>2</v>
      </c>
      <c r="Z18" s="0" t="n">
        <v>2</v>
      </c>
    </row>
    <row r="19" customFormat="false" ht="12.8" hidden="false" customHeight="false" outlineLevel="0" collapsed="false">
      <c r="A19" s="0" t="s">
        <v>31</v>
      </c>
      <c r="B19" s="0" t="n">
        <v>2257</v>
      </c>
      <c r="C19" s="0" t="n">
        <v>9</v>
      </c>
      <c r="D19" s="0" t="n">
        <v>175</v>
      </c>
      <c r="E19" s="0" t="n">
        <v>899</v>
      </c>
      <c r="F19" s="0" t="n">
        <v>1174</v>
      </c>
      <c r="G19" s="0" t="n">
        <v>1226</v>
      </c>
      <c r="H19" s="0" t="n">
        <v>7</v>
      </c>
      <c r="I19" s="0" t="n">
        <v>102</v>
      </c>
      <c r="J19" s="0" t="n">
        <v>453</v>
      </c>
      <c r="K19" s="0" t="n">
        <v>664</v>
      </c>
      <c r="L19" s="0" t="n">
        <v>1031</v>
      </c>
      <c r="M19" s="0" t="n">
        <v>2</v>
      </c>
      <c r="N19" s="0" t="n">
        <v>73</v>
      </c>
      <c r="O19" s="0" t="n">
        <v>446</v>
      </c>
      <c r="P19" s="0" t="n">
        <v>510</v>
      </c>
      <c r="Q19" s="0" t="n">
        <v>984</v>
      </c>
      <c r="R19" s="0" t="n">
        <v>0</v>
      </c>
      <c r="S19" s="0" t="n">
        <v>67</v>
      </c>
      <c r="T19" s="0" t="n">
        <v>431</v>
      </c>
      <c r="U19" s="0" t="n">
        <v>486</v>
      </c>
      <c r="V19" s="0" t="n">
        <v>47</v>
      </c>
      <c r="W19" s="0" t="n">
        <v>2</v>
      </c>
      <c r="X19" s="0" t="n">
        <v>6</v>
      </c>
      <c r="Y19" s="0" t="n">
        <v>15</v>
      </c>
      <c r="Z19" s="0" t="n">
        <v>24</v>
      </c>
    </row>
    <row r="20" customFormat="false" ht="12.8" hidden="false" customHeight="false" outlineLevel="0" collapsed="false">
      <c r="A20" s="0" t="s">
        <v>32</v>
      </c>
      <c r="B20" s="0" t="n">
        <v>261</v>
      </c>
      <c r="C20" s="0" t="n">
        <v>2</v>
      </c>
      <c r="D20" s="0" t="n">
        <v>22</v>
      </c>
      <c r="E20" s="0" t="n">
        <v>126</v>
      </c>
      <c r="F20" s="0" t="n">
        <v>111</v>
      </c>
      <c r="G20" s="0" t="n">
        <v>135</v>
      </c>
      <c r="H20" s="0" t="n">
        <v>2</v>
      </c>
      <c r="I20" s="0" t="n">
        <v>15</v>
      </c>
      <c r="J20" s="0" t="n">
        <v>61</v>
      </c>
      <c r="K20" s="0" t="n">
        <v>57</v>
      </c>
      <c r="L20" s="0" t="n">
        <v>126</v>
      </c>
      <c r="M20" s="0" t="n">
        <v>0</v>
      </c>
      <c r="N20" s="0" t="n">
        <v>7</v>
      </c>
      <c r="O20" s="0" t="n">
        <v>65</v>
      </c>
      <c r="P20" s="0" t="n">
        <v>54</v>
      </c>
      <c r="Q20" s="0" t="n">
        <v>122</v>
      </c>
      <c r="R20" s="0" t="n">
        <v>0</v>
      </c>
      <c r="S20" s="0" t="n">
        <v>7</v>
      </c>
      <c r="T20" s="0" t="n">
        <v>64</v>
      </c>
      <c r="U20" s="0" t="n">
        <v>51</v>
      </c>
      <c r="V20" s="0" t="n">
        <v>4</v>
      </c>
      <c r="W20" s="0" t="n">
        <v>0</v>
      </c>
      <c r="X20" s="0" t="n">
        <v>0</v>
      </c>
      <c r="Y20" s="0" t="n">
        <v>1</v>
      </c>
      <c r="Z20" s="0" t="n">
        <v>3</v>
      </c>
    </row>
    <row r="21" customFormat="false" ht="12.8" hidden="false" customHeight="false" outlineLevel="0" collapsed="false">
      <c r="A21" s="0" t="s">
        <v>33</v>
      </c>
      <c r="B21" s="0" t="n">
        <v>757</v>
      </c>
      <c r="C21" s="0" t="n">
        <v>1</v>
      </c>
      <c r="D21" s="0" t="n">
        <v>61</v>
      </c>
      <c r="E21" s="0" t="n">
        <v>330</v>
      </c>
      <c r="F21" s="0" t="n">
        <v>365</v>
      </c>
      <c r="G21" s="0" t="n">
        <v>192</v>
      </c>
      <c r="H21" s="0" t="n">
        <v>1</v>
      </c>
      <c r="I21" s="0" t="n">
        <v>15</v>
      </c>
      <c r="J21" s="0" t="n">
        <v>78</v>
      </c>
      <c r="K21" s="0" t="n">
        <v>98</v>
      </c>
      <c r="L21" s="0" t="n">
        <v>565</v>
      </c>
      <c r="M21" s="0" t="n">
        <v>0</v>
      </c>
      <c r="N21" s="0" t="n">
        <v>46</v>
      </c>
      <c r="O21" s="0" t="n">
        <v>252</v>
      </c>
      <c r="P21" s="0" t="n">
        <v>267</v>
      </c>
      <c r="Q21" s="0" t="n">
        <v>492</v>
      </c>
      <c r="R21" s="0" t="n">
        <v>0</v>
      </c>
      <c r="S21" s="0" t="n">
        <v>43</v>
      </c>
      <c r="T21" s="0" t="n">
        <v>232</v>
      </c>
      <c r="U21" s="0" t="n">
        <v>217</v>
      </c>
      <c r="V21" s="0" t="n">
        <v>73</v>
      </c>
      <c r="W21" s="0" t="n">
        <v>0</v>
      </c>
      <c r="X21" s="0" t="n">
        <v>3</v>
      </c>
      <c r="Y21" s="0" t="n">
        <v>20</v>
      </c>
      <c r="Z21" s="0" t="n">
        <v>50</v>
      </c>
    </row>
    <row r="22" customFormat="false" ht="12.8" hidden="false" customHeight="false" outlineLevel="0" collapsed="false">
      <c r="A22" s="0" t="s">
        <v>34</v>
      </c>
      <c r="B22" s="0" t="n">
        <v>621</v>
      </c>
      <c r="C22" s="0" t="n">
        <v>1</v>
      </c>
      <c r="D22" s="0" t="n">
        <v>44</v>
      </c>
      <c r="E22" s="0" t="n">
        <v>269</v>
      </c>
      <c r="F22" s="0" t="n">
        <v>307</v>
      </c>
      <c r="G22" s="0" t="n">
        <v>185</v>
      </c>
      <c r="H22" s="0" t="n">
        <v>0</v>
      </c>
      <c r="I22" s="0" t="n">
        <v>18</v>
      </c>
      <c r="J22" s="0" t="n">
        <v>72</v>
      </c>
      <c r="K22" s="0" t="n">
        <v>95</v>
      </c>
      <c r="L22" s="0" t="n">
        <v>436</v>
      </c>
      <c r="M22" s="0" t="n">
        <v>1</v>
      </c>
      <c r="N22" s="0" t="n">
        <v>26</v>
      </c>
      <c r="O22" s="0" t="n">
        <v>197</v>
      </c>
      <c r="P22" s="0" t="n">
        <v>212</v>
      </c>
      <c r="Q22" s="0" t="n">
        <v>435</v>
      </c>
      <c r="R22" s="0" t="n">
        <v>1</v>
      </c>
      <c r="S22" s="0" t="n">
        <v>26</v>
      </c>
      <c r="T22" s="0" t="n">
        <v>196</v>
      </c>
      <c r="U22" s="0" t="n">
        <v>212</v>
      </c>
      <c r="V22" s="0" t="n">
        <v>1</v>
      </c>
      <c r="W22" s="0" t="n">
        <v>0</v>
      </c>
      <c r="X22" s="0" t="n">
        <v>0</v>
      </c>
      <c r="Y22" s="0" t="n">
        <v>1</v>
      </c>
      <c r="Z22" s="0" t="n">
        <v>0</v>
      </c>
    </row>
    <row r="23" customFormat="false" ht="12.8" hidden="false" customHeight="false" outlineLevel="0" collapsed="false">
      <c r="A23" s="0" t="s">
        <v>35</v>
      </c>
      <c r="B23" s="0" t="n">
        <v>754</v>
      </c>
      <c r="C23" s="0" t="n">
        <v>5</v>
      </c>
      <c r="D23" s="0" t="n">
        <v>119</v>
      </c>
      <c r="E23" s="0" t="n">
        <v>357</v>
      </c>
      <c r="F23" s="0" t="n">
        <v>273</v>
      </c>
      <c r="G23" s="0" t="n">
        <v>188</v>
      </c>
      <c r="H23" s="0" t="n">
        <v>1</v>
      </c>
      <c r="I23" s="0" t="n">
        <v>45</v>
      </c>
      <c r="J23" s="0" t="n">
        <v>75</v>
      </c>
      <c r="K23" s="0" t="n">
        <v>67</v>
      </c>
      <c r="L23" s="0" t="n">
        <v>566</v>
      </c>
      <c r="M23" s="0" t="n">
        <v>4</v>
      </c>
      <c r="N23" s="0" t="n">
        <v>74</v>
      </c>
      <c r="O23" s="0" t="n">
        <v>282</v>
      </c>
      <c r="P23" s="0" t="n">
        <v>206</v>
      </c>
      <c r="Q23" s="0" t="n">
        <v>395</v>
      </c>
      <c r="R23" s="0" t="n">
        <v>2</v>
      </c>
      <c r="S23" s="0" t="n">
        <v>41</v>
      </c>
      <c r="T23" s="0" t="n">
        <v>190</v>
      </c>
      <c r="U23" s="0" t="n">
        <v>162</v>
      </c>
      <c r="V23" s="0" t="n">
        <v>171</v>
      </c>
      <c r="W23" s="0" t="n">
        <v>2</v>
      </c>
      <c r="X23" s="0" t="n">
        <v>33</v>
      </c>
      <c r="Y23" s="0" t="n">
        <v>92</v>
      </c>
      <c r="Z23" s="0" t="n">
        <v>44</v>
      </c>
    </row>
    <row r="24" customFormat="false" ht="12.8" hidden="false" customHeight="false" outlineLevel="0" collapsed="false">
      <c r="A24" s="0" t="s">
        <v>36</v>
      </c>
      <c r="B24" s="0" t="n">
        <v>221</v>
      </c>
      <c r="C24" s="0" t="n">
        <v>0</v>
      </c>
      <c r="D24" s="0" t="n">
        <v>12</v>
      </c>
      <c r="E24" s="0" t="n">
        <v>94</v>
      </c>
      <c r="F24" s="0" t="n">
        <v>115</v>
      </c>
      <c r="G24" s="0" t="n">
        <v>108</v>
      </c>
      <c r="H24" s="0" t="n">
        <v>0</v>
      </c>
      <c r="I24" s="0" t="n">
        <v>5</v>
      </c>
      <c r="J24" s="0" t="n">
        <v>48</v>
      </c>
      <c r="K24" s="0" t="n">
        <v>55</v>
      </c>
      <c r="L24" s="0" t="n">
        <v>113</v>
      </c>
      <c r="M24" s="0" t="n">
        <v>0</v>
      </c>
      <c r="N24" s="0" t="n">
        <v>7</v>
      </c>
      <c r="O24" s="0" t="n">
        <v>46</v>
      </c>
      <c r="P24" s="0" t="n">
        <v>60</v>
      </c>
      <c r="Q24" s="0" t="n">
        <v>50</v>
      </c>
      <c r="R24" s="0" t="n">
        <v>0</v>
      </c>
      <c r="S24" s="0" t="n">
        <v>5</v>
      </c>
      <c r="T24" s="0" t="n">
        <v>23</v>
      </c>
      <c r="U24" s="0" t="n">
        <v>22</v>
      </c>
      <c r="V24" s="0" t="n">
        <v>63</v>
      </c>
      <c r="W24" s="0" t="n">
        <v>0</v>
      </c>
      <c r="X24" s="0" t="n">
        <v>2</v>
      </c>
      <c r="Y24" s="0" t="n">
        <v>23</v>
      </c>
      <c r="Z24" s="0" t="n">
        <v>38</v>
      </c>
    </row>
    <row r="25" customFormat="false" ht="12.8" hidden="false" customHeight="false" outlineLevel="0" collapsed="false">
      <c r="A25" s="0" t="s">
        <v>37</v>
      </c>
      <c r="B25" s="0" t="n">
        <v>3926</v>
      </c>
      <c r="C25" s="0" t="n">
        <v>4</v>
      </c>
      <c r="D25" s="0" t="n">
        <v>207</v>
      </c>
      <c r="E25" s="0" t="n">
        <v>1314</v>
      </c>
      <c r="F25" s="0" t="n">
        <v>2401</v>
      </c>
      <c r="G25" s="0" t="n">
        <v>1666</v>
      </c>
      <c r="H25" s="0" t="n">
        <v>3</v>
      </c>
      <c r="I25" s="0" t="n">
        <v>87</v>
      </c>
      <c r="J25" s="0" t="n">
        <v>506</v>
      </c>
      <c r="K25" s="0" t="n">
        <v>1070</v>
      </c>
      <c r="L25" s="0" t="n">
        <v>2260</v>
      </c>
      <c r="M25" s="0" t="n">
        <v>1</v>
      </c>
      <c r="N25" s="0" t="n">
        <v>120</v>
      </c>
      <c r="O25" s="0" t="n">
        <v>808</v>
      </c>
      <c r="P25" s="0" t="n">
        <v>1331</v>
      </c>
      <c r="Q25" s="0" t="n">
        <v>1540</v>
      </c>
      <c r="R25" s="0" t="n">
        <v>0</v>
      </c>
      <c r="S25" s="0" t="n">
        <v>97</v>
      </c>
      <c r="T25" s="0" t="n">
        <v>601</v>
      </c>
      <c r="U25" s="0" t="n">
        <v>842</v>
      </c>
      <c r="V25" s="0" t="n">
        <v>720</v>
      </c>
      <c r="W25" s="0" t="n">
        <v>1</v>
      </c>
      <c r="X25" s="0" t="n">
        <v>23</v>
      </c>
      <c r="Y25" s="0" t="n">
        <v>207</v>
      </c>
      <c r="Z25" s="0" t="n">
        <v>489</v>
      </c>
    </row>
    <row r="26" customFormat="false" ht="12.8" hidden="false" customHeight="false" outlineLevel="0" collapsed="false">
      <c r="A26" s="0" t="s">
        <v>38</v>
      </c>
      <c r="B26" s="0" t="n">
        <v>530</v>
      </c>
      <c r="C26" s="0" t="n">
        <v>2</v>
      </c>
      <c r="D26" s="0" t="n">
        <v>66</v>
      </c>
      <c r="E26" s="0" t="n">
        <v>243</v>
      </c>
      <c r="F26" s="0" t="n">
        <v>219</v>
      </c>
      <c r="G26" s="0" t="n">
        <v>199</v>
      </c>
      <c r="H26" s="0" t="n">
        <v>0</v>
      </c>
      <c r="I26" s="0" t="n">
        <v>34</v>
      </c>
      <c r="J26" s="0" t="n">
        <v>75</v>
      </c>
      <c r="K26" s="0" t="n">
        <v>90</v>
      </c>
      <c r="L26" s="0" t="n">
        <v>331</v>
      </c>
      <c r="M26" s="0" t="n">
        <v>2</v>
      </c>
      <c r="N26" s="0" t="n">
        <v>32</v>
      </c>
      <c r="O26" s="0" t="n">
        <v>168</v>
      </c>
      <c r="P26" s="0" t="n">
        <v>129</v>
      </c>
      <c r="Q26" s="0" t="n">
        <v>324</v>
      </c>
      <c r="R26" s="0" t="n">
        <v>2</v>
      </c>
      <c r="S26" s="0" t="n">
        <v>32</v>
      </c>
      <c r="T26" s="0" t="n">
        <v>164</v>
      </c>
      <c r="U26" s="0" t="n">
        <v>126</v>
      </c>
      <c r="V26" s="0" t="n">
        <v>7</v>
      </c>
      <c r="W26" s="0" t="n">
        <v>0</v>
      </c>
      <c r="X26" s="0" t="n">
        <v>0</v>
      </c>
      <c r="Y26" s="0" t="n">
        <v>4</v>
      </c>
      <c r="Z26" s="0" t="n">
        <v>3</v>
      </c>
    </row>
    <row r="27" customFormat="false" ht="12.8" hidden="false" customHeight="false" outlineLevel="0" collapsed="false">
      <c r="A27" s="0" t="s">
        <v>39</v>
      </c>
      <c r="B27" s="0" t="n">
        <v>1402</v>
      </c>
      <c r="C27" s="0" t="n">
        <v>17</v>
      </c>
      <c r="D27" s="0" t="n">
        <v>150</v>
      </c>
      <c r="E27" s="0" t="n">
        <v>607</v>
      </c>
      <c r="F27" s="0" t="n">
        <v>628</v>
      </c>
      <c r="G27" s="0" t="n">
        <v>457</v>
      </c>
      <c r="H27" s="0" t="n">
        <v>12</v>
      </c>
      <c r="I27" s="0" t="n">
        <v>73</v>
      </c>
      <c r="J27" s="0" t="n">
        <v>154</v>
      </c>
      <c r="K27" s="0" t="n">
        <v>218</v>
      </c>
      <c r="L27" s="0" t="n">
        <v>945</v>
      </c>
      <c r="M27" s="0" t="n">
        <v>5</v>
      </c>
      <c r="N27" s="0" t="n">
        <v>77</v>
      </c>
      <c r="O27" s="0" t="n">
        <v>453</v>
      </c>
      <c r="P27" s="0" t="n">
        <v>410</v>
      </c>
      <c r="Q27" s="0" t="n">
        <v>904</v>
      </c>
      <c r="R27" s="0" t="n">
        <v>1</v>
      </c>
      <c r="S27" s="0" t="n">
        <v>68</v>
      </c>
      <c r="T27" s="0" t="n">
        <v>445</v>
      </c>
      <c r="U27" s="0" t="n">
        <v>390</v>
      </c>
      <c r="V27" s="0" t="n">
        <v>41</v>
      </c>
      <c r="W27" s="0" t="n">
        <v>4</v>
      </c>
      <c r="X27" s="0" t="n">
        <v>9</v>
      </c>
      <c r="Y27" s="0" t="n">
        <v>8</v>
      </c>
      <c r="Z27" s="0" t="n">
        <v>20</v>
      </c>
    </row>
    <row r="28" customFormat="false" ht="12.8" hidden="false" customHeight="false" outlineLevel="0" collapsed="false">
      <c r="A28" s="0" t="s">
        <v>40</v>
      </c>
      <c r="B28" s="0" t="n">
        <v>594</v>
      </c>
      <c r="C28" s="0" t="n">
        <v>0</v>
      </c>
      <c r="D28" s="0" t="n">
        <v>49</v>
      </c>
      <c r="E28" s="0" t="n">
        <v>282</v>
      </c>
      <c r="F28" s="0" t="n">
        <v>263</v>
      </c>
      <c r="G28" s="0" t="n">
        <v>92</v>
      </c>
      <c r="H28" s="0" t="n">
        <v>0</v>
      </c>
      <c r="I28" s="0" t="n">
        <v>6</v>
      </c>
      <c r="J28" s="0" t="n">
        <v>46</v>
      </c>
      <c r="K28" s="0" t="n">
        <v>40</v>
      </c>
      <c r="L28" s="0" t="n">
        <v>502</v>
      </c>
      <c r="M28" s="0" t="n">
        <v>0</v>
      </c>
      <c r="N28" s="0" t="n">
        <v>43</v>
      </c>
      <c r="O28" s="0" t="n">
        <v>236</v>
      </c>
      <c r="P28" s="0" t="n">
        <v>223</v>
      </c>
      <c r="Q28" s="0" t="n">
        <v>502</v>
      </c>
      <c r="R28" s="0" t="n">
        <v>0</v>
      </c>
      <c r="S28" s="0" t="n">
        <v>43</v>
      </c>
      <c r="T28" s="0" t="n">
        <v>236</v>
      </c>
      <c r="U28" s="0" t="n">
        <v>223</v>
      </c>
      <c r="V28" s="0" t="n">
        <v>0</v>
      </c>
      <c r="W28" s="0" t="n">
        <v>0</v>
      </c>
      <c r="X28" s="0" t="n">
        <v>0</v>
      </c>
      <c r="Y28" s="0" t="n">
        <v>0</v>
      </c>
      <c r="Z28" s="0" t="n">
        <v>0</v>
      </c>
    </row>
    <row r="29" customFormat="false" ht="12.8" hidden="false" customHeight="false" outlineLevel="0" collapsed="false">
      <c r="A29" s="0" t="s">
        <v>41</v>
      </c>
      <c r="B29" s="0" t="n">
        <v>898</v>
      </c>
      <c r="C29" s="0" t="n">
        <v>6</v>
      </c>
      <c r="D29" s="0" t="n">
        <v>94</v>
      </c>
      <c r="E29" s="0" t="n">
        <v>415</v>
      </c>
      <c r="F29" s="0" t="n">
        <v>383</v>
      </c>
      <c r="G29" s="0" t="n">
        <v>186</v>
      </c>
      <c r="H29" s="0" t="n">
        <v>5</v>
      </c>
      <c r="I29" s="0" t="n">
        <v>30</v>
      </c>
      <c r="J29" s="0" t="n">
        <v>59</v>
      </c>
      <c r="K29" s="0" t="n">
        <v>92</v>
      </c>
      <c r="L29" s="0" t="n">
        <v>712</v>
      </c>
      <c r="M29" s="0" t="n">
        <v>1</v>
      </c>
      <c r="N29" s="0" t="n">
        <v>64</v>
      </c>
      <c r="O29" s="0" t="n">
        <v>356</v>
      </c>
      <c r="P29" s="0" t="n">
        <v>291</v>
      </c>
      <c r="Q29" s="0" t="n">
        <v>701</v>
      </c>
      <c r="R29" s="0" t="n">
        <v>1</v>
      </c>
      <c r="S29" s="0" t="n">
        <v>62</v>
      </c>
      <c r="T29" s="0" t="n">
        <v>350</v>
      </c>
      <c r="U29" s="0" t="n">
        <v>288</v>
      </c>
      <c r="V29" s="0" t="n">
        <v>11</v>
      </c>
      <c r="W29" s="0" t="n">
        <v>0</v>
      </c>
      <c r="X29" s="0" t="n">
        <v>2</v>
      </c>
      <c r="Y29" s="0" t="n">
        <v>6</v>
      </c>
      <c r="Z29" s="0" t="n">
        <v>3</v>
      </c>
    </row>
    <row r="30" customFormat="false" ht="12.8" hidden="false" customHeight="false" outlineLevel="0" collapsed="false">
      <c r="A30" s="0" t="s">
        <v>42</v>
      </c>
      <c r="B30" s="0" t="n">
        <v>379</v>
      </c>
      <c r="C30" s="0" t="n">
        <v>3</v>
      </c>
      <c r="D30" s="0" t="n">
        <v>44</v>
      </c>
      <c r="E30" s="0" t="n">
        <v>173</v>
      </c>
      <c r="F30" s="0" t="n">
        <v>159</v>
      </c>
      <c r="G30" s="0" t="n">
        <v>56</v>
      </c>
      <c r="H30" s="0" t="n">
        <v>2</v>
      </c>
      <c r="I30" s="0" t="n">
        <v>10</v>
      </c>
      <c r="J30" s="0" t="n">
        <v>23</v>
      </c>
      <c r="K30" s="0" t="n">
        <v>21</v>
      </c>
      <c r="L30" s="0" t="n">
        <v>323</v>
      </c>
      <c r="M30" s="0" t="n">
        <v>1</v>
      </c>
      <c r="N30" s="0" t="n">
        <v>34</v>
      </c>
      <c r="O30" s="0" t="n">
        <v>150</v>
      </c>
      <c r="P30" s="0" t="n">
        <v>138</v>
      </c>
      <c r="Q30" s="0" t="n">
        <v>301</v>
      </c>
      <c r="R30" s="0" t="n">
        <v>0</v>
      </c>
      <c r="S30" s="0" t="n">
        <v>32</v>
      </c>
      <c r="T30" s="0" t="n">
        <v>141</v>
      </c>
      <c r="U30" s="0" t="n">
        <v>128</v>
      </c>
      <c r="V30" s="0" t="n">
        <v>22</v>
      </c>
      <c r="W30" s="0" t="n">
        <v>1</v>
      </c>
      <c r="X30" s="0" t="n">
        <v>2</v>
      </c>
      <c r="Y30" s="0" t="n">
        <v>9</v>
      </c>
      <c r="Z30" s="0" t="n">
        <v>10</v>
      </c>
    </row>
    <row r="31" customFormat="false" ht="12.8" hidden="false" customHeight="false" outlineLevel="0" collapsed="false">
      <c r="A31" s="0" t="s">
        <v>43</v>
      </c>
      <c r="B31" s="0" t="n">
        <v>517</v>
      </c>
      <c r="C31" s="0" t="n">
        <v>7</v>
      </c>
      <c r="D31" s="0" t="n">
        <v>77</v>
      </c>
      <c r="E31" s="0" t="n">
        <v>253</v>
      </c>
      <c r="F31" s="0" t="n">
        <v>180</v>
      </c>
      <c r="G31" s="0" t="n">
        <v>84</v>
      </c>
      <c r="H31" s="0" t="n">
        <v>4</v>
      </c>
      <c r="I31" s="0" t="n">
        <v>11</v>
      </c>
      <c r="J31" s="0" t="n">
        <v>30</v>
      </c>
      <c r="K31" s="0" t="n">
        <v>39</v>
      </c>
      <c r="L31" s="0" t="n">
        <v>433</v>
      </c>
      <c r="M31" s="0" t="n">
        <v>3</v>
      </c>
      <c r="N31" s="0" t="n">
        <v>66</v>
      </c>
      <c r="O31" s="0" t="n">
        <v>223</v>
      </c>
      <c r="P31" s="0" t="n">
        <v>141</v>
      </c>
      <c r="Q31" s="0" t="n">
        <v>411</v>
      </c>
      <c r="R31" s="0" t="n">
        <v>2</v>
      </c>
      <c r="S31" s="0" t="n">
        <v>64</v>
      </c>
      <c r="T31" s="0" t="n">
        <v>217</v>
      </c>
      <c r="U31" s="0" t="n">
        <v>128</v>
      </c>
      <c r="V31" s="0" t="n">
        <v>22</v>
      </c>
      <c r="W31" s="0" t="n">
        <v>1</v>
      </c>
      <c r="X31" s="0" t="n">
        <v>2</v>
      </c>
      <c r="Y31" s="0" t="n">
        <v>6</v>
      </c>
      <c r="Z31" s="0" t="n">
        <v>13</v>
      </c>
    </row>
    <row r="1048576" customFormat="false" ht="12.8" hidden="false" customHeight="true" outlineLevel="0" collapsed="false"/>
  </sheetData>
  <mergeCells count="5">
    <mergeCell ref="B1:F1"/>
    <mergeCell ref="G1:K1"/>
    <mergeCell ref="L1:P1"/>
    <mergeCell ref="Q1:U1"/>
    <mergeCell ref="V1:Z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3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.75"/>
  <cols>
    <col collapsed="false" hidden="false" max="1" min="1" style="0" width="18.4744897959184"/>
    <col collapsed="false" hidden="false" max="29" min="2" style="0" width="9.13265306122449"/>
    <col collapsed="false" hidden="false" max="1025" min="30" style="0" width="14.4285714285714"/>
  </cols>
  <sheetData>
    <row r="1" customFormat="false" ht="23.85" hidden="false" customHeight="true" outlineLevel="0" collapsed="false">
      <c r="B1" s="6" t="s">
        <v>52</v>
      </c>
      <c r="C1" s="6"/>
      <c r="D1" s="6"/>
      <c r="E1" s="6"/>
      <c r="F1" s="6" t="s">
        <v>53</v>
      </c>
      <c r="G1" s="6"/>
      <c r="H1" s="6"/>
      <c r="I1" s="6"/>
      <c r="J1" s="6" t="s">
        <v>54</v>
      </c>
      <c r="K1" s="6"/>
      <c r="L1" s="6"/>
      <c r="M1" s="6"/>
      <c r="N1" s="6" t="s">
        <v>55</v>
      </c>
      <c r="O1" s="6"/>
      <c r="P1" s="6"/>
      <c r="Q1" s="6"/>
      <c r="R1" s="6" t="s">
        <v>56</v>
      </c>
      <c r="S1" s="6"/>
      <c r="T1" s="6"/>
      <c r="U1" s="6"/>
      <c r="V1" s="6" t="s">
        <v>57</v>
      </c>
      <c r="W1" s="6"/>
      <c r="X1" s="6"/>
      <c r="Y1" s="6"/>
      <c r="Z1" s="6" t="s">
        <v>58</v>
      </c>
      <c r="AA1" s="6"/>
      <c r="AB1" s="6"/>
      <c r="AC1" s="6"/>
    </row>
    <row r="2" customFormat="false" ht="12.8" hidden="false" customHeight="false" outlineLevel="0" collapsed="false">
      <c r="B2" s="7" t="s">
        <v>14</v>
      </c>
      <c r="C2" s="7" t="s">
        <v>0</v>
      </c>
      <c r="D2" s="7" t="s">
        <v>6</v>
      </c>
      <c r="E2" s="7" t="s">
        <v>7</v>
      </c>
      <c r="F2" s="7" t="s">
        <v>14</v>
      </c>
      <c r="G2" s="7" t="s">
        <v>0</v>
      </c>
      <c r="H2" s="7" t="s">
        <v>6</v>
      </c>
      <c r="I2" s="7" t="s">
        <v>7</v>
      </c>
      <c r="J2" s="7" t="s">
        <v>14</v>
      </c>
      <c r="K2" s="7" t="s">
        <v>0</v>
      </c>
      <c r="L2" s="7" t="s">
        <v>6</v>
      </c>
      <c r="M2" s="7" t="s">
        <v>7</v>
      </c>
      <c r="N2" s="7" t="s">
        <v>14</v>
      </c>
      <c r="O2" s="7" t="s">
        <v>0</v>
      </c>
      <c r="P2" s="7" t="s">
        <v>6</v>
      </c>
      <c r="Q2" s="7" t="s">
        <v>7</v>
      </c>
      <c r="R2" s="7" t="s">
        <v>14</v>
      </c>
      <c r="S2" s="7" t="s">
        <v>0</v>
      </c>
      <c r="T2" s="7" t="s">
        <v>6</v>
      </c>
      <c r="U2" s="7" t="s">
        <v>7</v>
      </c>
      <c r="V2" s="7" t="s">
        <v>14</v>
      </c>
      <c r="W2" s="7" t="s">
        <v>59</v>
      </c>
      <c r="X2" s="7" t="s">
        <v>6</v>
      </c>
      <c r="Y2" s="7" t="s">
        <v>7</v>
      </c>
      <c r="Z2" s="7" t="s">
        <v>14</v>
      </c>
      <c r="AA2" s="7" t="s">
        <v>59</v>
      </c>
      <c r="AB2" s="7" t="s">
        <v>6</v>
      </c>
      <c r="AC2" s="7" t="s">
        <v>7</v>
      </c>
    </row>
    <row r="3" customFormat="false" ht="12.8" hidden="false" customHeight="false" outlineLevel="0" collapsed="false">
      <c r="A3" s="0" t="s">
        <v>60</v>
      </c>
      <c r="B3" s="8" t="n">
        <f aca="false">'2017 аборти'!B3/'2017 жени'!I2*10000</f>
        <v>189.165705394535</v>
      </c>
      <c r="C3" s="8" t="n">
        <f aca="false">'2017 аборти'!D3/'2017 жени'!J2*10000</f>
        <v>133.577996132749</v>
      </c>
      <c r="D3" s="8" t="n">
        <f aca="false">'2017 аборти'!E3/'2017 жени'!K2*10000</f>
        <v>275.43848370887</v>
      </c>
      <c r="E3" s="8" t="n">
        <f aca="false">'2017 аборти'!F3/'2017 жени'!L2*10000</f>
        <v>155.428642524941</v>
      </c>
      <c r="F3" s="8" t="n">
        <f aca="false">'2017 аборти'!G3/'2017 жени'!I2*10000</f>
        <v>59.2496780166617</v>
      </c>
      <c r="G3" s="8" t="n">
        <f aca="false">'2017 аборти'!H3/'2017 жени'!J2*10000</f>
        <v>4.47233074201229</v>
      </c>
      <c r="H3" s="8" t="n">
        <f aca="false">'2017 аборти'!I3/'2017 жени'!K2*10000</f>
        <v>20.6518594709267</v>
      </c>
      <c r="I3" s="8" t="n">
        <f aca="false">'2017 аборти'!J3/'2017 жени'!L2*10000</f>
        <v>39.1918738394918</v>
      </c>
      <c r="J3" s="8" t="n">
        <f aca="false">'2017 аборти'!Q3/'2017 жени'!I2*10000</f>
        <v>114.767590884689</v>
      </c>
      <c r="K3" s="8" t="n">
        <f aca="false">'2017 аборти'!R3/'2017 жени'!J2*10000</f>
        <v>2.10462623153519</v>
      </c>
      <c r="L3" s="8" t="n">
        <f aca="false">'2017 аборти'!S3/'2017 жени'!K2*10000</f>
        <v>30.4554659123783</v>
      </c>
      <c r="M3" s="8" t="n">
        <f aca="false">'2017 аборти'!T3/'2017 жени'!L2*10000</f>
        <v>91.948084967117</v>
      </c>
      <c r="N3" s="8" t="n">
        <f aca="false">'2017 аборти'!V3/'2017 жени'!I2*10000</f>
        <v>15.1168113648061</v>
      </c>
      <c r="O3" s="8" t="n">
        <f aca="false">'2017 аборти'!W3/'2017 жени'!J2*10000</f>
        <v>1.24962182497402</v>
      </c>
      <c r="P3" s="8" t="n">
        <f aca="false">'2017 аборти'!X3/'2017 жени'!K2*10000</f>
        <v>3.29465462376651</v>
      </c>
      <c r="Q3" s="8" t="n">
        <f aca="false">'2017 аборти'!Y3/'2017 жени'!L2*10000</f>
        <v>7.91140310424525</v>
      </c>
      <c r="R3" s="9" t="n">
        <f aca="false">'2017 аборти'!Q3/'2017 аборти'!B3</f>
        <v>0.606704004012371</v>
      </c>
      <c r="S3" s="9" t="n">
        <f aca="false">IF('2017 аборти'!C3=0,0,'2017 аборти'!R3/'2017 аборти'!C3)</f>
        <v>0.26890756302521</v>
      </c>
      <c r="T3" s="9" t="n">
        <f aca="false">'2017 аборти'!S3/'2017 аборти'!D3</f>
        <v>0.559822747415066</v>
      </c>
      <c r="U3" s="9" t="n">
        <f aca="false">'2017 аборти'!T3/'2017 аборти'!E3</f>
        <v>0.661188369152971</v>
      </c>
      <c r="V3" s="8" t="n">
        <f aca="false">'2017 аборти'!B3/'2017 раждания'!B5*100</f>
        <v>37.4106793839418</v>
      </c>
      <c r="W3" s="8" t="n">
        <f aca="false">('2017 аборти'!C3+'2017 аборти'!D3)/'2017 раждания'!C5*1000</f>
        <v>356.078171579993</v>
      </c>
      <c r="X3" s="8" t="n">
        <f aca="false">'2017 аборти'!E3/'2017 раждания'!D5*100</f>
        <v>87.9640718562874</v>
      </c>
      <c r="Y3" s="8" t="n">
        <f aca="false">'2017 аборти'!F3/'2017 раждания'!E5*100</f>
        <v>58.7426526961411</v>
      </c>
      <c r="Z3" s="8" t="n">
        <f aca="false">'2017 аборти'!Q3/'2017 раждания'!B5*100</f>
        <v>22.6972089750606</v>
      </c>
      <c r="AA3" s="8" t="n">
        <f aca="false">('2017 аборти'!R3+'2017 аборти'!S3)/'2017 раждания'!C5*100</f>
        <v>19.3607154686982</v>
      </c>
      <c r="AB3" s="8" t="n">
        <f aca="false">'2017 аборти'!T3/'2017 раждания'!D5*100</f>
        <v>58.1608212147134</v>
      </c>
      <c r="AC3" s="8" t="n">
        <f aca="false">'2017 аборти'!U3/'2017 раждания'!E5*100</f>
        <v>33.4679274214158</v>
      </c>
    </row>
    <row r="4" customFormat="false" ht="12.8" hidden="false" customHeight="false" outlineLevel="0" collapsed="false">
      <c r="A4" s="0" t="s">
        <v>16</v>
      </c>
      <c r="B4" s="8" t="n">
        <f aca="false">'2017 аборти'!B4/'2017 жени'!I3*10000</f>
        <v>116.529764980489</v>
      </c>
      <c r="C4" s="8" t="n">
        <f aca="false">'2017 аборти'!D4/'2017 жени'!J3*10000</f>
        <v>76.5076507650765</v>
      </c>
      <c r="D4" s="8" t="n">
        <f aca="false">'2017 аборти'!E4/'2017 жени'!K3*10000</f>
        <v>173.892881984697</v>
      </c>
      <c r="E4" s="8" t="n">
        <f aca="false">'2017 аборти'!F4/'2017 жени'!L3*10000</f>
        <v>92.2217047042385</v>
      </c>
      <c r="F4" s="8" t="n">
        <f aca="false">'2017 аборти'!G4/'2017 жени'!I3*10000</f>
        <v>37.4178144432764</v>
      </c>
      <c r="G4" s="8" t="n">
        <f aca="false">'2017 аборти'!H4/'2017 жени'!J3*10000</f>
        <v>6.000600060006</v>
      </c>
      <c r="H4" s="8" t="n">
        <f aca="false">'2017 аборти'!I4/'2017 жени'!K3*10000</f>
        <v>10.4335729190818</v>
      </c>
      <c r="I4" s="8" t="n">
        <f aca="false">'2017 аборти'!J4/'2017 жени'!L3*10000</f>
        <v>30.1195466542462</v>
      </c>
      <c r="J4" s="8" t="n">
        <f aca="false">'2017 аборти'!Q4/'2017 жени'!I3*10000</f>
        <v>58.4430625590221</v>
      </c>
      <c r="K4" s="8" t="n">
        <f aca="false">'2017 аборти'!R4/'2017 жени'!J3*10000</f>
        <v>3.000300030003</v>
      </c>
      <c r="L4" s="8" t="n">
        <f aca="false">'2017 аборти'!S4/'2017 жени'!K3*10000</f>
        <v>16.2300023185718</v>
      </c>
      <c r="M4" s="8" t="n">
        <f aca="false">'2017 аборти'!T4/'2017 жени'!L3*10000</f>
        <v>45.6450861667443</v>
      </c>
      <c r="N4" s="8" t="n">
        <f aca="false">'2017 аборти'!V4/'2017 жени'!I3*10000</f>
        <v>20.6688879781908</v>
      </c>
      <c r="O4" s="8" t="n">
        <f aca="false">'2017 аборти'!W4/'2017 жени'!J3*10000</f>
        <v>0</v>
      </c>
      <c r="P4" s="8" t="n">
        <f aca="false">'2017 аборти'!X4/'2017 жени'!K3*10000</f>
        <v>2.89821469974496</v>
      </c>
      <c r="Q4" s="8" t="n">
        <f aca="false">'2017 аборти'!Y4/'2017 жени'!L3*10000</f>
        <v>17.3886042539978</v>
      </c>
      <c r="R4" s="9" t="n">
        <f aca="false">'2017 аборти'!Q4/'2017 аборти'!B4</f>
        <v>0.501529051987768</v>
      </c>
      <c r="S4" s="9" t="n">
        <f aca="false">IF('2017 аборти'!C4=0,0,'2017 аборти'!R4/'2017 аборти'!C4)</f>
        <v>0.333333333333333</v>
      </c>
      <c r="T4" s="9" t="n">
        <f aca="false">'2017 аборти'!S4/'2017 аборти'!D4</f>
        <v>0.549019607843137</v>
      </c>
      <c r="U4" s="9" t="n">
        <f aca="false">'2017 аборти'!T4/'2017 аборти'!E4</f>
        <v>0.49</v>
      </c>
      <c r="V4" s="8" t="n">
        <f aca="false">'2017 аборти'!B4/'2017 раждания'!B6*100</f>
        <v>114.335664335664</v>
      </c>
      <c r="W4" s="8" t="n">
        <f aca="false">('2017 аборти'!C4+'2017 аборти'!D4)/'2017 раждания'!C6*1000</f>
        <v>633.333333333333</v>
      </c>
      <c r="X4" s="8" t="n">
        <f aca="false">'2017 аборти'!E4/'2017 раждания'!D6*100</f>
        <v>215.827338129496</v>
      </c>
      <c r="Y4" s="8" t="n">
        <f aca="false">'2017 аборти'!F4/'2017 раждания'!E6*100</f>
        <v>167.796610169492</v>
      </c>
      <c r="Z4" s="8" t="n">
        <f aca="false">'2017 аборти'!Q4/'2017 раждания'!B6*100</f>
        <v>57.3426573426574</v>
      </c>
      <c r="AA4" s="8" t="n">
        <f aca="false">('2017 аборти'!R4+'2017 аборти'!S4)/'2017 раждания'!C6*100</f>
        <v>33.3333333333333</v>
      </c>
      <c r="AB4" s="8" t="n">
        <f aca="false">'2017 аборти'!T4/'2017 раждания'!D6*100</f>
        <v>105.755395683453</v>
      </c>
      <c r="AC4" s="8" t="n">
        <f aca="false">'2017 аборти'!U4/'2017 раждания'!E6*100</f>
        <v>85.3107344632769</v>
      </c>
    </row>
    <row r="5" customFormat="false" ht="12.8" hidden="false" customHeight="false" outlineLevel="0" collapsed="false">
      <c r="A5" s="0" t="s">
        <v>17</v>
      </c>
      <c r="B5" s="8" t="n">
        <f aca="false">'2017 аборти'!B5/'2017 жени'!I4*10000</f>
        <v>243.567933958407</v>
      </c>
      <c r="C5" s="8" t="n">
        <f aca="false">'2017 аборти'!D5/'2017 жени'!J4*10000</f>
        <v>137.015859316</v>
      </c>
      <c r="D5" s="8" t="n">
        <f aca="false">'2017 аборти'!E5/'2017 жени'!K4*10000</f>
        <v>382.245330252263</v>
      </c>
      <c r="E5" s="8" t="n">
        <f aca="false">'2017 аборти'!F5/'2017 жени'!L4*10000</f>
        <v>200.69884254204</v>
      </c>
      <c r="F5" s="8" t="n">
        <f aca="false">'2017 аборти'!G5/'2017 жени'!I4*10000</f>
        <v>46.6827550737825</v>
      </c>
      <c r="G5" s="8" t="n">
        <f aca="false">'2017 аборти'!H5/'2017 жени'!J4*10000</f>
        <v>3.23659510195275</v>
      </c>
      <c r="H5" s="8" t="n">
        <f aca="false">'2017 аборти'!I5/'2017 жени'!K4*10000</f>
        <v>12.998266897747</v>
      </c>
      <c r="I5" s="8" t="n">
        <f aca="false">'2017 аборти'!J5/'2017 жени'!L4*10000</f>
        <v>27.0801485040402</v>
      </c>
      <c r="J5" s="8" t="n">
        <f aca="false">'2017 аборти'!Q5/'2017 жени'!I4*10000</f>
        <v>193.72024633725</v>
      </c>
      <c r="K5" s="8" t="n">
        <f aca="false">'2017 аборти'!R5/'2017 жени'!J4*10000</f>
        <v>3.23659510195275</v>
      </c>
      <c r="L5" s="8" t="n">
        <f aca="false">'2017 аборти'!S5/'2017 жени'!K4*10000</f>
        <v>47.1788946658964</v>
      </c>
      <c r="M5" s="8" t="n">
        <f aca="false">'2017 аборти'!T5/'2017 жени'!L4*10000</f>
        <v>145.228215767635</v>
      </c>
      <c r="N5" s="8" t="n">
        <f aca="false">'2017 аборти'!V5/'2017 жени'!I4*10000</f>
        <v>3.03306035790112</v>
      </c>
      <c r="O5" s="8" t="n">
        <f aca="false">'2017 аборти'!W5/'2017 жени'!J4*10000</f>
        <v>1.07886503398425</v>
      </c>
      <c r="P5" s="8" t="n">
        <f aca="false">'2017 аборти'!X5/'2017 жени'!K4*10000</f>
        <v>0.962834585018294</v>
      </c>
      <c r="Q5" s="8" t="n">
        <f aca="false">'2017 аборти'!Y5/'2017 жени'!L4*10000</f>
        <v>1.0919414719371</v>
      </c>
      <c r="R5" s="9" t="n">
        <f aca="false">'2017 аборти'!Q5/'2017 аборти'!B5</f>
        <v>0.795343800757986</v>
      </c>
      <c r="S5" s="9" t="n">
        <f aca="false">IF('2017 аборти'!C5=0,0,'2017 аборти'!R5/'2017 аборти'!C5)</f>
        <v>0.428571428571429</v>
      </c>
      <c r="T5" s="9" t="n">
        <f aca="false">'2017 аборти'!S5/'2017 аборти'!D5</f>
        <v>0.771653543307087</v>
      </c>
      <c r="U5" s="9" t="n">
        <f aca="false">'2017 аборти'!T5/'2017 аборти'!E5</f>
        <v>0.837531486146096</v>
      </c>
      <c r="V5" s="8" t="n">
        <f aca="false">'2017 аборти'!B5/'2017 раждания'!B7*100</f>
        <v>139.924242424242</v>
      </c>
      <c r="W5" s="8" t="n">
        <f aca="false">('2017 аборти'!C5+'2017 аборти'!D5)/'2017 раждания'!C7*1000</f>
        <v>1000</v>
      </c>
      <c r="X5" s="8" t="n">
        <f aca="false">'2017 аборти'!E5/'2017 раждания'!D7*100</f>
        <v>219.337016574586</v>
      </c>
      <c r="Y5" s="8" t="n">
        <f aca="false">'2017 аборти'!F5/'2017 раждания'!E7*100</f>
        <v>220.913461538462</v>
      </c>
      <c r="Z5" s="8" t="n">
        <f aca="false">'2017 аборти'!Q5/'2017 раждания'!B7*100</f>
        <v>111.287878787879</v>
      </c>
      <c r="AA5" s="8" t="n">
        <f aca="false">('2017 аборти'!R5+'2017 аборти'!S5)/'2017 раждания'!C7*100</f>
        <v>75.3731343283582</v>
      </c>
      <c r="AB5" s="8" t="n">
        <f aca="false">'2017 аборти'!T5/'2017 раждания'!D7*100</f>
        <v>183.701657458564</v>
      </c>
      <c r="AC5" s="8" t="n">
        <f aca="false">'2017 аборти'!U5/'2017 раждания'!E7*100</f>
        <v>168.990384615385</v>
      </c>
    </row>
    <row r="6" customFormat="false" ht="12.8" hidden="false" customHeight="false" outlineLevel="0" collapsed="false">
      <c r="A6" s="0" t="s">
        <v>18</v>
      </c>
      <c r="B6" s="8" t="n">
        <f aca="false">'2017 аборти'!B6/'2017 жени'!I5*10000</f>
        <v>133.026876416189</v>
      </c>
      <c r="C6" s="8" t="n">
        <f aca="false">'2017 аборти'!D6/'2017 жени'!J5*10000</f>
        <v>69.3708449754312</v>
      </c>
      <c r="D6" s="8" t="n">
        <f aca="false">'2017 аборти'!E6/'2017 жени'!K5*10000</f>
        <v>189.5189135272</v>
      </c>
      <c r="E6" s="8" t="n">
        <f aca="false">'2017 аборти'!F6/'2017 жени'!L5*10000</f>
        <v>118.296529968454</v>
      </c>
      <c r="F6" s="8" t="n">
        <f aca="false">'2017 аборти'!G6/'2017 жени'!I5*10000</f>
        <v>42.1739648947819</v>
      </c>
      <c r="G6" s="8" t="n">
        <f aca="false">'2017 аборти'!H6/'2017 жени'!J5*10000</f>
        <v>0.963483957992099</v>
      </c>
      <c r="H6" s="8" t="n">
        <f aca="false">'2017 аборти'!I6/'2017 жени'!K5*10000</f>
        <v>11.5092457607611</v>
      </c>
      <c r="I6" s="8" t="n">
        <f aca="false">'2017 аборти'!J6/'2017 жени'!L5*10000</f>
        <v>24.1970174935475</v>
      </c>
      <c r="J6" s="8" t="n">
        <f aca="false">'2017 аборти'!Q6/'2017 жени'!I5*10000</f>
        <v>79.0355280418921</v>
      </c>
      <c r="K6" s="8" t="n">
        <f aca="false">'2017 аборти'!R6/'2017 жени'!J5*10000</f>
        <v>0</v>
      </c>
      <c r="L6" s="8" t="n">
        <f aca="false">'2017 аборти'!S6/'2017 жени'!K5*10000</f>
        <v>12.6601703368373</v>
      </c>
      <c r="M6" s="8" t="n">
        <f aca="false">'2017 аборти'!T6/'2017 жени'!L5*10000</f>
        <v>59.5067393174649</v>
      </c>
      <c r="N6" s="8" t="n">
        <f aca="false">'2017 аборти'!V6/'2017 жени'!I5*10000</f>
        <v>11.7089671173173</v>
      </c>
      <c r="O6" s="8" t="n">
        <f aca="false">'2017 аборти'!W6/'2017 жени'!J5*10000</f>
        <v>0</v>
      </c>
      <c r="P6" s="8" t="n">
        <f aca="false">'2017 аборти'!X6/'2017 жени'!K5*10000</f>
        <v>3.45277372822834</v>
      </c>
      <c r="Q6" s="8" t="n">
        <f aca="false">'2017 аборти'!Y6/'2017 жени'!L5*10000</f>
        <v>4.83940349870949</v>
      </c>
      <c r="R6" s="9" t="n">
        <f aca="false">'2017 аборти'!Q6/'2017 аборти'!B6</f>
        <v>0.594132029339853</v>
      </c>
      <c r="S6" s="9" t="n">
        <f aca="false">IF('2017 аборти'!C6=0,0,'2017 аборти'!R6/'2017 аборти'!C6)</f>
        <v>0</v>
      </c>
      <c r="T6" s="9" t="n">
        <f aca="false">'2017 аборти'!S6/'2017 аборти'!D6</f>
        <v>0.458333333333333</v>
      </c>
      <c r="U6" s="9" t="n">
        <f aca="false">'2017 аборти'!T6/'2017 аборти'!E6</f>
        <v>0.672064777327935</v>
      </c>
      <c r="V6" s="8" t="n">
        <f aca="false">'2017 аборти'!B6/'2017 раждания'!B8*100</f>
        <v>121.605550049554</v>
      </c>
      <c r="W6" s="8" t="n">
        <f aca="false">('2017 аборти'!C6+'2017 аборти'!D6)/'2017 раждания'!C8*1000</f>
        <v>532.846715328467</v>
      </c>
      <c r="X6" s="8" t="n">
        <f aca="false">'2017 аборти'!E6/'2017 раждания'!D8*100</f>
        <v>199.193548387097</v>
      </c>
      <c r="Y6" s="8" t="n">
        <f aca="false">'2017 аборти'!F6/'2017 раждания'!E8*100</f>
        <v>214.983713355049</v>
      </c>
      <c r="Z6" s="8" t="n">
        <f aca="false">'2017 аборти'!Q6/'2017 раждания'!B8*100</f>
        <v>72.2497522299306</v>
      </c>
      <c r="AA6" s="8" t="n">
        <f aca="false">('2017 аборти'!R6+'2017 аборти'!S6)/'2017 раждания'!C8*100</f>
        <v>24.0875912408759</v>
      </c>
      <c r="AB6" s="8" t="n">
        <f aca="false">'2017 аборти'!T6/'2017 раждания'!D8*100</f>
        <v>133.870967741936</v>
      </c>
      <c r="AC6" s="8" t="n">
        <f aca="false">'2017 аборти'!U6/'2017 раждания'!E8*100</f>
        <v>118.5667752443</v>
      </c>
    </row>
    <row r="7" customFormat="false" ht="12.8" hidden="false" customHeight="false" outlineLevel="0" collapsed="false">
      <c r="A7" s="0" t="s">
        <v>46</v>
      </c>
      <c r="B7" s="8" t="n">
        <f aca="false">'2017 аборти'!B7/'2017 жени'!I6*10000</f>
        <v>184.0519347558</v>
      </c>
      <c r="C7" s="8" t="n">
        <f aca="false">'2017 аборти'!D7/'2017 жени'!J6*10000</f>
        <v>170.330758566053</v>
      </c>
      <c r="D7" s="8" t="n">
        <f aca="false">'2017 аборти'!E7/'2017 жени'!K6*10000</f>
        <v>210.876803551609</v>
      </c>
      <c r="E7" s="8" t="n">
        <f aca="false">'2017 аборти'!F7/'2017 жени'!L6*10000</f>
        <v>167.175268674539</v>
      </c>
      <c r="F7" s="8" t="n">
        <f aca="false">'2017 аборти'!G7/'2017 жени'!I6*10000</f>
        <v>46.3038369360356</v>
      </c>
      <c r="G7" s="8" t="n">
        <f aca="false">'2017 аборти'!H7/'2017 жени'!J6*10000</f>
        <v>0</v>
      </c>
      <c r="H7" s="8" t="n">
        <f aca="false">'2017 аборти'!I7/'2017 жени'!K6*10000</f>
        <v>6.52869360840896</v>
      </c>
      <c r="I7" s="8" t="n">
        <f aca="false">'2017 аборти'!J7/'2017 жени'!L6*10000</f>
        <v>34.9387466277476</v>
      </c>
      <c r="J7" s="8" t="n">
        <f aca="false">'2017 аборти'!Q7/'2017 жени'!I6*10000</f>
        <v>136.352002233753</v>
      </c>
      <c r="K7" s="8" t="n">
        <f aca="false">'2017 аборти'!R7/'2017 жени'!J6*10000</f>
        <v>7.92236086353733</v>
      </c>
      <c r="L7" s="8" t="n">
        <f aca="false">'2017 аборти'!S7/'2017 жени'!K6*10000</f>
        <v>48.9652020630672</v>
      </c>
      <c r="M7" s="8" t="n">
        <f aca="false">'2017 аборти'!T7/'2017 жени'!L6*10000</f>
        <v>106.585290345407</v>
      </c>
      <c r="N7" s="8" t="n">
        <f aca="false">'2017 аборти'!V7/'2017 жени'!I6*10000</f>
        <v>1.39609558601112</v>
      </c>
      <c r="O7" s="8" t="n">
        <f aca="false">'2017 аборти'!W7/'2017 жени'!J6*10000</f>
        <v>0</v>
      </c>
      <c r="P7" s="8" t="n">
        <f aca="false">'2017 аборти'!X7/'2017 жени'!K6*10000</f>
        <v>0.652869360840896</v>
      </c>
      <c r="Q7" s="8" t="n">
        <f aca="false">'2017 аборти'!Y7/'2017 жени'!L6*10000</f>
        <v>1.32678784662333</v>
      </c>
      <c r="R7" s="9" t="n">
        <f aca="false">'2017 аборти'!Q7/'2017 аборти'!B7</f>
        <v>0.740834386852086</v>
      </c>
      <c r="S7" s="9" t="n">
        <f aca="false">IF('2017 аборти'!C7=0,0,'2017 аборти'!R7/'2017 аборти'!C7)</f>
        <v>1</v>
      </c>
      <c r="T7" s="9" t="n">
        <f aca="false">'2017 аборти'!S7/'2017 аборти'!D7</f>
        <v>0.872093023255814</v>
      </c>
      <c r="U7" s="9" t="n">
        <f aca="false">'2017 аборти'!T7/'2017 аборти'!E7</f>
        <v>0.746130030959752</v>
      </c>
      <c r="V7" s="8" t="n">
        <f aca="false">'2017 аборти'!B7/'2017 раждания'!B9*100</f>
        <v>77.6251226692836</v>
      </c>
      <c r="W7" s="8" t="n">
        <f aca="false">('2017 аборти'!C7+'2017 аборти'!D7)/'2017 раждания'!C9*1000</f>
        <v>576.923076923077</v>
      </c>
      <c r="X7" s="8" t="n">
        <f aca="false">'2017 аборти'!E7/'2017 раждания'!D9*100</f>
        <v>125.68093385214</v>
      </c>
      <c r="Y7" s="8" t="n">
        <f aca="false">'2017 аборти'!F7/'2017 раждания'!E9*100</f>
        <v>122.330097087379</v>
      </c>
      <c r="Z7" s="8" t="n">
        <f aca="false">'2017 аборти'!Q7/'2017 раждания'!B9*100</f>
        <v>57.5073601570167</v>
      </c>
      <c r="AA7" s="8" t="n">
        <f aca="false">('2017 аборти'!R7+'2017 аборти'!S7)/'2017 раждания'!C9*100</f>
        <v>50.6410256410256</v>
      </c>
      <c r="AB7" s="8" t="n">
        <f aca="false">'2017 аборти'!T7/'2017 раждания'!D9*100</f>
        <v>93.7743190661478</v>
      </c>
      <c r="AC7" s="8" t="n">
        <f aca="false">'2017 аборти'!U7/'2017 раждания'!E9*100</f>
        <v>86.084142394822</v>
      </c>
    </row>
    <row r="8" customFormat="false" ht="12.8" hidden="false" customHeight="false" outlineLevel="0" collapsed="false">
      <c r="A8" s="0" t="s">
        <v>20</v>
      </c>
      <c r="B8" s="8" t="n">
        <f aca="false">'2017 аборти'!B8/'2017 жени'!I7*10000</f>
        <v>223.015165031222</v>
      </c>
      <c r="C8" s="8" t="n">
        <f aca="false">'2017 аборти'!D8/'2017 жени'!J7*10000</f>
        <v>364.80686695279</v>
      </c>
      <c r="D8" s="8" t="n">
        <f aca="false">'2017 аборти'!E8/'2017 жени'!K7*10000</f>
        <v>345.585925227773</v>
      </c>
      <c r="E8" s="8" t="n">
        <f aca="false">'2017 аборти'!F8/'2017 жени'!L7*10000</f>
        <v>133.168588687534</v>
      </c>
      <c r="F8" s="8" t="n">
        <f aca="false">'2017 аборти'!G8/'2017 жени'!I7*10000</f>
        <v>138.674884437596</v>
      </c>
      <c r="G8" s="8" t="n">
        <f aca="false">'2017 аборти'!H8/'2017 жени'!J7*10000</f>
        <v>0</v>
      </c>
      <c r="H8" s="8" t="n">
        <f aca="false">'2017 аборти'!I8/'2017 жени'!K7*10000</f>
        <v>160.226201696513</v>
      </c>
      <c r="I8" s="8" t="n">
        <f aca="false">'2017 аборти'!J8/'2017 жени'!L7*10000</f>
        <v>91.9824272377814</v>
      </c>
      <c r="J8" s="8" t="n">
        <f aca="false">'2017 аборти'!Q8/'2017 жени'!I7*10000</f>
        <v>82.7183521206715</v>
      </c>
      <c r="K8" s="8" t="n">
        <f aca="false">'2017 аборти'!R8/'2017 жени'!J7*10000</f>
        <v>0</v>
      </c>
      <c r="L8" s="8" t="n">
        <f aca="false">'2017 аборти'!S8/'2017 жени'!K7*10000</f>
        <v>53.4087338988376</v>
      </c>
      <c r="M8" s="8" t="n">
        <f aca="false">'2017 аборти'!T8/'2017 жени'!L7*10000</f>
        <v>59.0334980779791</v>
      </c>
      <c r="N8" s="8" t="n">
        <f aca="false">'2017 аборти'!V8/'2017 жени'!I7*10000</f>
        <v>1.62192847295434</v>
      </c>
      <c r="O8" s="8" t="n">
        <f aca="false">'2017 аборти'!W8/'2017 жени'!J7*10000</f>
        <v>0</v>
      </c>
      <c r="P8" s="8" t="n">
        <f aca="false">'2017 аборти'!X8/'2017 жени'!K7*10000</f>
        <v>0</v>
      </c>
      <c r="Q8" s="8" t="n">
        <f aca="false">'2017 аборти'!Y8/'2017 жени'!L7*10000</f>
        <v>0</v>
      </c>
      <c r="R8" s="9" t="n">
        <f aca="false">'2017 аборти'!Q8/'2017 аборти'!B8</f>
        <v>0.370909090909091</v>
      </c>
      <c r="S8" s="9" t="n">
        <f aca="false">IF('2017 аборти'!C8=0,0,'2017 аборти'!R8/'2017 аборти'!C8)</f>
        <v>0</v>
      </c>
      <c r="T8" s="9" t="n">
        <f aca="false">'2017 аборти'!S8/'2017 аборти'!D8</f>
        <v>0.25</v>
      </c>
      <c r="U8" s="9" t="n">
        <f aca="false">'2017 аборти'!T8/'2017 аборти'!E8</f>
        <v>0.390909090909091</v>
      </c>
      <c r="V8" s="8" t="n">
        <f aca="false">'2017 аборти'!B8/'2017 раждания'!B10*100</f>
        <v>13.0208333333333</v>
      </c>
      <c r="W8" s="8" t="n">
        <f aca="false">('2017 аборти'!C8+'2017 аборти'!D8)/'2017 раждания'!C10*1000</f>
        <v>251.851851851852</v>
      </c>
      <c r="X8" s="8" t="n">
        <f aca="false">'2017 аборти'!E8/'2017 раждания'!D10*100</f>
        <v>22.1327967806841</v>
      </c>
      <c r="Y8" s="8" t="n">
        <f aca="false">'2017 аборти'!F8/'2017 раждания'!E10*100</f>
        <v>16.0862354892206</v>
      </c>
      <c r="Z8" s="8" t="n">
        <f aca="false">'2017 аборти'!Q8/'2017 раждания'!B10*100</f>
        <v>4.82954545454545</v>
      </c>
      <c r="AA8" s="8" t="n">
        <f aca="false">('2017 аборти'!R8+'2017 аборти'!S8)/'2017 раждания'!C10*100</f>
        <v>6.2962962962963</v>
      </c>
      <c r="AB8" s="8" t="n">
        <f aca="false">'2017 аборти'!T8/'2017 раждания'!D10*100</f>
        <v>8.65191146881288</v>
      </c>
      <c r="AC8" s="8" t="n">
        <f aca="false">'2017 аборти'!U8/'2017 раждания'!E10*100</f>
        <v>6.96517412935323</v>
      </c>
    </row>
    <row r="9" customFormat="false" ht="12.8" hidden="false" customHeight="false" outlineLevel="0" collapsed="false">
      <c r="A9" s="0" t="s">
        <v>21</v>
      </c>
      <c r="B9" s="8" t="n">
        <f aca="false">'2017 аборти'!B9/'2017 жени'!I8*10000</f>
        <v>141.18830264583</v>
      </c>
      <c r="C9" s="8" t="n">
        <f aca="false">'2017 аборти'!D9/'2017 жени'!J8*10000</f>
        <v>74.7615364784738</v>
      </c>
      <c r="D9" s="8" t="n">
        <f aca="false">'2017 аборти'!E9/'2017 жени'!K8*10000</f>
        <v>235.835891710857</v>
      </c>
      <c r="E9" s="8" t="n">
        <f aca="false">'2017 аборти'!F9/'2017 жени'!L8*10000</f>
        <v>112.109137570068</v>
      </c>
      <c r="F9" s="8" t="n">
        <f aca="false">'2017 аборти'!G9/'2017 жени'!I8*10000</f>
        <v>47.5785239053071</v>
      </c>
      <c r="G9" s="8" t="n">
        <f aca="false">'2017 аборти'!H9/'2017 жени'!J8*10000</f>
        <v>2.5779840164991</v>
      </c>
      <c r="H9" s="8" t="n">
        <f aca="false">'2017 аборти'!I9/'2017 жени'!K8*10000</f>
        <v>16.74574379012</v>
      </c>
      <c r="I9" s="8" t="n">
        <f aca="false">'2017 аборти'!J9/'2017 жени'!L8*10000</f>
        <v>40.5213750253259</v>
      </c>
      <c r="J9" s="8" t="n">
        <f aca="false">'2017 аборти'!Q9/'2017 жени'!I8*10000</f>
        <v>92.8361442054773</v>
      </c>
      <c r="K9" s="8" t="n">
        <f aca="false">'2017 аборти'!R9/'2017 жени'!J8*10000</f>
        <v>0</v>
      </c>
      <c r="L9" s="8" t="n">
        <f aca="false">'2017 аборти'!S9/'2017 жени'!K8*10000</f>
        <v>22.3276583868267</v>
      </c>
      <c r="M9" s="8" t="n">
        <f aca="false">'2017 аборти'!T9/'2017 жени'!L8*10000</f>
        <v>72.9384750455865</v>
      </c>
      <c r="N9" s="8" t="n">
        <f aca="false">'2017 аборти'!V9/'2017 жени'!I8*10000</f>
        <v>0.773634535045644</v>
      </c>
      <c r="O9" s="8" t="n">
        <f aca="false">'2017 аборти'!W9/'2017 жени'!J8*10000</f>
        <v>0</v>
      </c>
      <c r="P9" s="8" t="n">
        <f aca="false">'2017 аборти'!X9/'2017 жени'!K8*10000</f>
        <v>1.39547864917667</v>
      </c>
      <c r="Q9" s="8" t="n">
        <f aca="false">'2017 аборти'!Y9/'2017 жени'!L8*10000</f>
        <v>0.675356250422098</v>
      </c>
      <c r="R9" s="9" t="n">
        <f aca="false">'2017 аборти'!Q9/'2017 аборти'!B9</f>
        <v>0.657534246575342</v>
      </c>
      <c r="S9" s="9" t="n">
        <f aca="false">IF('2017 аборти'!C9=0,0,'2017 аборти'!R9/'2017 аборти'!C9)</f>
        <v>0</v>
      </c>
      <c r="T9" s="9" t="n">
        <f aca="false">'2017 аборти'!S9/'2017 аборти'!D9</f>
        <v>0.551724137931034</v>
      </c>
      <c r="U9" s="9" t="n">
        <f aca="false">'2017 аборти'!T9/'2017 аборти'!E9</f>
        <v>0.63905325443787</v>
      </c>
      <c r="V9" s="8" t="n">
        <f aca="false">'2017 аборти'!B9/'2017 раждания'!B11*100</f>
        <v>17.4892189746047</v>
      </c>
      <c r="W9" s="8" t="n">
        <f aca="false">('2017 аборти'!C9+'2017 аборти'!D9)/'2017 раждания'!C11*1000</f>
        <v>171.428571428571</v>
      </c>
      <c r="X9" s="8" t="n">
        <f aca="false">'2017 аборти'!E9/'2017 раждания'!D11*100</f>
        <v>42.0398009950249</v>
      </c>
      <c r="Y9" s="8" t="n">
        <f aca="false">'2017 аборти'!F9/'2017 раждания'!E11*100</f>
        <v>25.1134644478064</v>
      </c>
      <c r="Z9" s="8" t="n">
        <f aca="false">'2017 аборти'!Q9/'2017 раждания'!B11*100</f>
        <v>11.4997604216579</v>
      </c>
      <c r="AA9" s="8" t="n">
        <f aca="false">('2017 аборти'!R9+'2017 аборти'!S9)/'2017 раждания'!C11*100</f>
        <v>9.14285714285714</v>
      </c>
      <c r="AB9" s="8" t="n">
        <f aca="false">'2017 аборти'!T9/'2017 раждания'!D11*100</f>
        <v>26.865671641791</v>
      </c>
      <c r="AC9" s="8" t="n">
        <f aca="false">'2017 аборти'!U9/'2017 раждания'!E11*100</f>
        <v>17.5491679273828</v>
      </c>
    </row>
    <row r="10" customFormat="false" ht="12.8" hidden="false" customHeight="false" outlineLevel="0" collapsed="false">
      <c r="A10" s="0" t="s">
        <v>22</v>
      </c>
      <c r="B10" s="8" t="n">
        <f aca="false">'2017 аборти'!B10/'2017 жени'!I9*10000</f>
        <v>224.965534528136</v>
      </c>
      <c r="C10" s="8" t="n">
        <f aca="false">'2017 аборти'!D10/'2017 жени'!J9*10000</f>
        <v>107.843137254902</v>
      </c>
      <c r="D10" s="8" t="n">
        <f aca="false">'2017 аборти'!E10/'2017 жени'!K9*10000</f>
        <v>361.212121212121</v>
      </c>
      <c r="E10" s="8" t="n">
        <f aca="false">'2017 аборти'!F10/'2017 жени'!L9*10000</f>
        <v>191.973858878791</v>
      </c>
      <c r="F10" s="8" t="n">
        <f aca="false">'2017 аборти'!G10/'2017 жени'!I9*10000</f>
        <v>57.0246898107532</v>
      </c>
      <c r="G10" s="8" t="n">
        <f aca="false">'2017 аборти'!H10/'2017 жени'!J9*10000</f>
        <v>0</v>
      </c>
      <c r="H10" s="8" t="n">
        <f aca="false">'2017 аборти'!I10/'2017 жени'!K9*10000</f>
        <v>4.84848484848485</v>
      </c>
      <c r="I10" s="8" t="n">
        <f aca="false">'2017 аборти'!J10/'2017 жени'!L9*10000</f>
        <v>38.8032267946492</v>
      </c>
      <c r="J10" s="8" t="n">
        <f aca="false">'2017 аборти'!Q10/'2017 жени'!I9*10000</f>
        <v>128.462213309939</v>
      </c>
      <c r="K10" s="8" t="n">
        <f aca="false">'2017 аборти'!R10/'2017 жени'!J9*10000</f>
        <v>0</v>
      </c>
      <c r="L10" s="8" t="n">
        <f aca="false">'2017 аборти'!S10/'2017 жени'!K9*10000</f>
        <v>43.6363636363636</v>
      </c>
      <c r="M10" s="8" t="n">
        <f aca="false">'2017 аборти'!T10/'2017 жени'!L9*10000</f>
        <v>106.198304911672</v>
      </c>
      <c r="N10" s="8" t="n">
        <f aca="false">'2017 аборти'!V10/'2017 жени'!I9*10000</f>
        <v>39.4786314074445</v>
      </c>
      <c r="O10" s="8" t="n">
        <f aca="false">'2017 аборти'!W10/'2017 жени'!J9*10000</f>
        <v>0</v>
      </c>
      <c r="P10" s="8" t="n">
        <f aca="false">'2017 аборти'!X10/'2017 жени'!K9*10000</f>
        <v>4.84848484848485</v>
      </c>
      <c r="Q10" s="8" t="n">
        <f aca="false">'2017 аборти'!Y10/'2017 жени'!L9*10000</f>
        <v>7.14796283059328</v>
      </c>
      <c r="R10" s="9" t="n">
        <f aca="false">'2017 аборти'!Q10/'2017 аборти'!B10</f>
        <v>0.571030640668524</v>
      </c>
      <c r="S10" s="9" t="n">
        <f aca="false">IF('2017 аборти'!C10=0,0,'2017 аборти'!R10/'2017 аборти'!C10)</f>
        <v>0</v>
      </c>
      <c r="T10" s="9" t="n">
        <f aca="false">'2017 аборти'!S10/'2017 аборти'!D10</f>
        <v>0.818181818181818</v>
      </c>
      <c r="U10" s="9" t="n">
        <f aca="false">'2017 аборти'!T10/'2017 аборти'!E10</f>
        <v>0.697986577181208</v>
      </c>
      <c r="V10" s="8" t="n">
        <f aca="false">'2017 аборти'!B10/'2017 раждания'!B12*100</f>
        <v>49.3810178817056</v>
      </c>
      <c r="W10" s="8" t="n">
        <f aca="false">('2017 аборти'!C10+'2017 аборти'!D10)/'2017 раждания'!C12*1000</f>
        <v>440</v>
      </c>
      <c r="X10" s="8" t="n">
        <f aca="false">'2017 аборти'!E10/'2017 раждания'!D12*100</f>
        <v>109.558823529412</v>
      </c>
      <c r="Y10" s="8" t="n">
        <f aca="false">'2017 аборти'!F10/'2017 раждания'!E12*100</f>
        <v>85.8447488584475</v>
      </c>
      <c r="Z10" s="8" t="n">
        <f aca="false">'2017 аборти'!Q10/'2017 раждания'!B12*100</f>
        <v>28.1980742778542</v>
      </c>
      <c r="AA10" s="8" t="n">
        <f aca="false">('2017 аборти'!R10+'2017 аборти'!S10)/'2017 раждания'!C12*100</f>
        <v>36</v>
      </c>
      <c r="AB10" s="8" t="n">
        <f aca="false">'2017 аборти'!T10/'2017 раждания'!D12*100</f>
        <v>76.4705882352941</v>
      </c>
      <c r="AC10" s="8" t="n">
        <f aca="false">'2017 аборти'!U10/'2017 раждания'!E12*100</f>
        <v>37.8995433789954</v>
      </c>
    </row>
    <row r="11" customFormat="false" ht="12.8" hidden="false" customHeight="false" outlineLevel="0" collapsed="false">
      <c r="A11" s="0" t="s">
        <v>23</v>
      </c>
      <c r="B11" s="8" t="n">
        <f aca="false">'2017 аборти'!B11/'2017 жени'!I10*10000</f>
        <v>344.442942130882</v>
      </c>
      <c r="C11" s="8" t="n">
        <f aca="false">'2017 аборти'!D11/'2017 жени'!J10*10000</f>
        <v>265.706481251552</v>
      </c>
      <c r="D11" s="8" t="n">
        <f aca="false">'2017 аборти'!E11/'2017 жени'!K10*10000</f>
        <v>580.156286999763</v>
      </c>
      <c r="E11" s="8" t="n">
        <f aca="false">'2017 аборти'!F11/'2017 жени'!L10*10000</f>
        <v>244.871719946233</v>
      </c>
      <c r="F11" s="8" t="n">
        <f aca="false">'2017 аборти'!G11/'2017 жени'!I10*10000</f>
        <v>23.9994591671174</v>
      </c>
      <c r="G11" s="8" t="n">
        <f aca="false">'2017 аборти'!H11/'2017 жени'!J10*10000</f>
        <v>0</v>
      </c>
      <c r="H11" s="8" t="n">
        <f aca="false">'2017 аборти'!I11/'2017 жени'!K10*10000</f>
        <v>18.9438787591759</v>
      </c>
      <c r="I11" s="8" t="n">
        <f aca="false">'2017 аборти'!J11/'2017 жени'!L10*10000</f>
        <v>15.1949038630121</v>
      </c>
      <c r="J11" s="8" t="n">
        <f aca="false">'2017 аборти'!Q11/'2017 жени'!I10*10000</f>
        <v>313.683071930773</v>
      </c>
      <c r="K11" s="8" t="n">
        <f aca="false">'2017 аборти'!R11/'2017 жени'!J10*10000</f>
        <v>7.44971442761361</v>
      </c>
      <c r="L11" s="8" t="n">
        <f aca="false">'2017 аборти'!S11/'2017 жени'!K10*10000</f>
        <v>101.823348330571</v>
      </c>
      <c r="M11" s="8" t="n">
        <f aca="false">'2017 аборти'!T11/'2017 жени'!L10*10000</f>
        <v>267.664075740752</v>
      </c>
      <c r="N11" s="8" t="n">
        <f aca="false">'2017 аборти'!V11/'2017 жени'!I10*10000</f>
        <v>6.76041103299081</v>
      </c>
      <c r="O11" s="8" t="n">
        <f aca="false">'2017 аборти'!W11/'2017 жени'!J10*10000</f>
        <v>0</v>
      </c>
      <c r="P11" s="8" t="n">
        <f aca="false">'2017 аборти'!X11/'2017 жени'!K10*10000</f>
        <v>5.91996211224248</v>
      </c>
      <c r="Q11" s="8" t="n">
        <f aca="false">'2017 аборти'!Y11/'2017 жени'!L10*10000</f>
        <v>3.50651627607971</v>
      </c>
      <c r="R11" s="9" t="n">
        <f aca="false">'2017 аборти'!Q11/'2017 аборти'!B11</f>
        <v>0.910696761530913</v>
      </c>
      <c r="S11" s="9" t="n">
        <f aca="false">IF('2017 аборти'!C11=0,0,'2017 аборти'!R11/'2017 аборти'!C11)</f>
        <v>1</v>
      </c>
      <c r="T11" s="9" t="n">
        <f aca="false">'2017 аборти'!S11/'2017 аборти'!D11</f>
        <v>0.803738317757009</v>
      </c>
      <c r="U11" s="9" t="n">
        <f aca="false">'2017 аборти'!T11/'2017 аборти'!E11</f>
        <v>0.93469387755102</v>
      </c>
      <c r="V11" s="8" t="n">
        <f aca="false">'2017 аборти'!B11/'2017 раждания'!B13*100</f>
        <v>115.532879818594</v>
      </c>
      <c r="W11" s="8" t="n">
        <f aca="false">('2017 аборти'!C11+'2017 аборти'!D11)/'2017 раждания'!C13*1000</f>
        <v>1294.11764705882</v>
      </c>
      <c r="X11" s="8" t="n">
        <f aca="false">'2017 аборти'!E11/'2017 раждания'!D13*100</f>
        <v>192.913385826772</v>
      </c>
      <c r="Y11" s="8" t="n">
        <f aca="false">'2017 аборти'!F11/'2017 раждания'!E13*100</f>
        <v>150.719424460432</v>
      </c>
      <c r="Z11" s="8" t="n">
        <f aca="false">'2017 аборти'!Q11/'2017 раждания'!B13*100</f>
        <v>105.215419501134</v>
      </c>
      <c r="AA11" s="8" t="n">
        <f aca="false">('2017 аборти'!R11+'2017 аборти'!S11)/'2017 раждания'!C13*100</f>
        <v>104.705882352941</v>
      </c>
      <c r="AB11" s="8" t="n">
        <f aca="false">'2017 аборти'!T11/'2017 раждания'!D13*100</f>
        <v>180.314960629921</v>
      </c>
      <c r="AC11" s="8" t="n">
        <f aca="false">'2017 аборти'!U11/'2017 раждания'!E13*100</f>
        <v>137.05035971223</v>
      </c>
    </row>
    <row r="12" customFormat="false" ht="12.8" hidden="false" customHeight="false" outlineLevel="0" collapsed="false">
      <c r="A12" s="0" t="s">
        <v>24</v>
      </c>
      <c r="B12" s="8" t="n">
        <f aca="false">'2017 аборти'!B12/'2017 жени'!I11*10000</f>
        <v>102.154460616767</v>
      </c>
      <c r="C12" s="8" t="n">
        <f aca="false">'2017 аборти'!D12/'2017 жени'!J11*10000</f>
        <v>41.7872066859531</v>
      </c>
      <c r="D12" s="8" t="n">
        <f aca="false">'2017 аборти'!E12/'2017 жени'!K11*10000</f>
        <v>175.703500343171</v>
      </c>
      <c r="E12" s="8" t="n">
        <f aca="false">'2017 аборти'!F12/'2017 жени'!L11*10000</f>
        <v>79.2686824777856</v>
      </c>
      <c r="F12" s="8" t="n">
        <f aca="false">'2017 аборти'!G12/'2017 жени'!I11*10000</f>
        <v>24.9625561657514</v>
      </c>
      <c r="G12" s="8" t="n">
        <f aca="false">'2017 аборти'!H12/'2017 жени'!J11*10000</f>
        <v>0</v>
      </c>
      <c r="H12" s="8" t="n">
        <f aca="false">'2017 аборти'!I12/'2017 жени'!K11*10000</f>
        <v>2.74536719286205</v>
      </c>
      <c r="I12" s="8" t="n">
        <f aca="false">'2017 аборти'!J12/'2017 жени'!L11*10000</f>
        <v>18.5386434827079</v>
      </c>
      <c r="J12" s="8" t="n">
        <f aca="false">'2017 аборти'!Q12/'2017 жени'!I11*10000</f>
        <v>57.6058988440416</v>
      </c>
      <c r="K12" s="8" t="n">
        <f aca="false">'2017 аборти'!R12/'2017 жени'!J11*10000</f>
        <v>0</v>
      </c>
      <c r="L12" s="8" t="n">
        <f aca="false">'2017 аборти'!S12/'2017 жени'!K11*10000</f>
        <v>6.86341798215511</v>
      </c>
      <c r="M12" s="8" t="n">
        <f aca="false">'2017 аборти'!T12/'2017 жени'!L11*10000</f>
        <v>43.4699226491082</v>
      </c>
      <c r="N12" s="8" t="n">
        <f aca="false">'2017 аборти'!V12/'2017 жени'!I11*10000</f>
        <v>19.5860056069742</v>
      </c>
      <c r="O12" s="8" t="n">
        <f aca="false">'2017 аборти'!W12/'2017 жени'!J11*10000</f>
        <v>3.21440051430408</v>
      </c>
      <c r="P12" s="8" t="n">
        <f aca="false">'2017 аборти'!X12/'2017 жени'!K11*10000</f>
        <v>8.23610157858614</v>
      </c>
      <c r="Q12" s="8" t="n">
        <f aca="false">'2017 аборти'!Y12/'2017 жени'!L11*10000</f>
        <v>19.8171706194464</v>
      </c>
      <c r="R12" s="9" t="n">
        <f aca="false">'2017 аборти'!Q12/'2017 аборти'!B12</f>
        <v>0.56390977443609</v>
      </c>
      <c r="S12" s="9" t="n">
        <f aca="false">IF('2017 аборти'!C12=0,0,'2017 аборти'!R12/'2017 аборти'!C12)</f>
        <v>0</v>
      </c>
      <c r="T12" s="9" t="n">
        <f aca="false">'2017 аборти'!S12/'2017 аборти'!D12</f>
        <v>0.384615384615385</v>
      </c>
      <c r="U12" s="9" t="n">
        <f aca="false">'2017 аборти'!T12/'2017 аборти'!E12</f>
        <v>0.53125</v>
      </c>
      <c r="V12" s="8" t="n">
        <f aca="false">'2017 аборти'!B12/'2017 раждания'!B14*100</f>
        <v>15.7582938388626</v>
      </c>
      <c r="W12" s="8" t="n">
        <f aca="false">('2017 аборти'!C12+'2017 аборти'!D12)/'2017 раждания'!C14*1000</f>
        <v>114.754098360656</v>
      </c>
      <c r="X12" s="8" t="n">
        <f aca="false">'2017 аборти'!E12/'2017 раждания'!D14*100</f>
        <v>42.2442244224422</v>
      </c>
      <c r="Y12" s="8" t="n">
        <f aca="false">'2017 аборти'!F12/'2017 раждания'!E14*100</f>
        <v>22.2222222222222</v>
      </c>
      <c r="Z12" s="8" t="n">
        <f aca="false">'2017 аборти'!Q12/'2017 раждания'!B14*100</f>
        <v>8.88625592417062</v>
      </c>
      <c r="AA12" s="8" t="n">
        <f aca="false">('2017 аборти'!R12+'2017 аборти'!S12)/'2017 раждания'!C14*100</f>
        <v>4.0983606557377</v>
      </c>
      <c r="AB12" s="8" t="n">
        <f aca="false">'2017 аборти'!T12/'2017 раждания'!D14*100</f>
        <v>22.4422442244224</v>
      </c>
      <c r="AC12" s="8" t="n">
        <f aca="false">'2017 аборти'!U12/'2017 раждания'!E14*100</f>
        <v>13.7992831541219</v>
      </c>
    </row>
    <row r="13" customFormat="false" ht="12.8" hidden="false" customHeight="false" outlineLevel="0" collapsed="false">
      <c r="A13" s="0" t="s">
        <v>25</v>
      </c>
      <c r="B13" s="8" t="n">
        <f aca="false">'2017 аборти'!B13/'2017 жени'!I12*10000</f>
        <v>168.402777777778</v>
      </c>
      <c r="C13" s="8" t="n">
        <f aca="false">'2017 аборти'!D13/'2017 жени'!J12*10000</f>
        <v>126.141800782949</v>
      </c>
      <c r="D13" s="8" t="n">
        <f aca="false">'2017 аборти'!E13/'2017 жени'!K12*10000</f>
        <v>307.842658196922</v>
      </c>
      <c r="E13" s="8" t="n">
        <f aca="false">'2017 аборти'!F13/'2017 жени'!L12*10000</f>
        <v>120.315944158707</v>
      </c>
      <c r="F13" s="8" t="n">
        <f aca="false">'2017 аборти'!G13/'2017 жени'!I12*10000</f>
        <v>41.087962962963</v>
      </c>
      <c r="G13" s="8" t="n">
        <f aca="false">'2017 аборти'!H13/'2017 жени'!J12*10000</f>
        <v>4.34971726837756</v>
      </c>
      <c r="H13" s="8" t="n">
        <f aca="false">'2017 аборти'!I13/'2017 жени'!K12*10000</f>
        <v>21.9887612997801</v>
      </c>
      <c r="I13" s="8" t="n">
        <f aca="false">'2017 аборти'!J13/'2017 жени'!L12*10000</f>
        <v>24.7979426891991</v>
      </c>
      <c r="J13" s="8" t="n">
        <f aca="false">'2017 аборти'!Q13/'2017 жени'!I12*10000</f>
        <v>103.009259259259</v>
      </c>
      <c r="K13" s="8" t="n">
        <f aca="false">'2017 аборти'!R13/'2017 жени'!J12*10000</f>
        <v>0</v>
      </c>
      <c r="L13" s="8" t="n">
        <f aca="false">'2017 аборти'!S13/'2017 жени'!K12*10000</f>
        <v>43.9775225995602</v>
      </c>
      <c r="M13" s="8" t="n">
        <f aca="false">'2017 аборти'!T13/'2017 жени'!L12*10000</f>
        <v>90.9257898603968</v>
      </c>
      <c r="N13" s="8" t="n">
        <f aca="false">'2017 аборти'!V13/'2017 жени'!I12*10000</f>
        <v>24.3055555555556</v>
      </c>
      <c r="O13" s="8" t="n">
        <f aca="false">'2017 аборти'!W13/'2017 жени'!J12*10000</f>
        <v>17.3988690735102</v>
      </c>
      <c r="P13" s="8" t="n">
        <f aca="false">'2017 аборти'!X13/'2017 жени'!K12*10000</f>
        <v>4.88639139995114</v>
      </c>
      <c r="Q13" s="8" t="n">
        <f aca="false">'2017 аборти'!Y13/'2017 жени'!L12*10000</f>
        <v>0</v>
      </c>
      <c r="R13" s="9" t="n">
        <f aca="false">'2017 аборти'!Q13/'2017 аборти'!B13</f>
        <v>0.611683848797251</v>
      </c>
      <c r="S13" s="9" t="n">
        <f aca="false">IF('2017 аборти'!C13=0,0,'2017 аборти'!R13/'2017 аборти'!C13)</f>
        <v>0</v>
      </c>
      <c r="T13" s="9" t="n">
        <f aca="false">'2017 аборти'!S13/'2017 аборти'!D13</f>
        <v>0.620689655172414</v>
      </c>
      <c r="U13" s="9" t="n">
        <f aca="false">'2017 аборти'!T13/'2017 аборти'!E13</f>
        <v>0.785714285714286</v>
      </c>
      <c r="V13" s="8" t="n">
        <f aca="false">'2017 аборти'!B13/'2017 раждания'!B15*100</f>
        <v>31.3577586206897</v>
      </c>
      <c r="W13" s="8" t="n">
        <f aca="false">('2017 аборти'!C13+'2017 аборти'!D13)/'2017 раждания'!C15*1000</f>
        <v>285.714285714286</v>
      </c>
      <c r="X13" s="8" t="n">
        <f aca="false">'2017 аборти'!E13/'2017 раждания'!D15*100</f>
        <v>54.3103448275862</v>
      </c>
      <c r="Y13" s="8" t="n">
        <f aca="false">'2017 аборти'!F13/'2017 раждания'!E15*100</f>
        <v>42.3948220064725</v>
      </c>
      <c r="Z13" s="8" t="n">
        <f aca="false">'2017 аборти'!Q13/'2017 раждания'!B15*100</f>
        <v>19.1810344827586</v>
      </c>
      <c r="AA13" s="8" t="n">
        <f aca="false">('2017 аборти'!R13+'2017 аборти'!S13)/'2017 раждания'!C15*100</f>
        <v>15.1260504201681</v>
      </c>
      <c r="AB13" s="8" t="n">
        <f aca="false">'2017 аборти'!T13/'2017 раждания'!D15*100</f>
        <v>42.6724137931034</v>
      </c>
      <c r="AC13" s="8" t="n">
        <f aca="false">'2017 аборти'!U13/'2017 раждания'!E15*100</f>
        <v>19.7411003236246</v>
      </c>
    </row>
    <row r="14" customFormat="false" ht="12.8" hidden="false" customHeight="false" outlineLevel="0" collapsed="false">
      <c r="A14" s="0" t="s">
        <v>26</v>
      </c>
      <c r="B14" s="8" t="n">
        <f aca="false">'2017 аборти'!B14/'2017 жени'!I13*10000</f>
        <v>176.246852734773</v>
      </c>
      <c r="C14" s="8" t="n">
        <f aca="false">'2017 аборти'!D14/'2017 жени'!J13*10000</f>
        <v>119.423955040393</v>
      </c>
      <c r="D14" s="8" t="n">
        <f aca="false">'2017 аборти'!E14/'2017 жени'!K13*10000</f>
        <v>336.23417721519</v>
      </c>
      <c r="E14" s="8" t="n">
        <f aca="false">'2017 аборти'!F14/'2017 жени'!L13*10000</f>
        <v>112.411742846525</v>
      </c>
      <c r="F14" s="8" t="n">
        <f aca="false">'2017 аборти'!G14/'2017 жени'!I13*10000</f>
        <v>21.4281887823432</v>
      </c>
      <c r="G14" s="8" t="n">
        <f aca="false">'2017 аборти'!H14/'2017 жени'!J13*10000</f>
        <v>3.51246926589392</v>
      </c>
      <c r="H14" s="8" t="n">
        <f aca="false">'2017 аборти'!I14/'2017 жени'!K13*10000</f>
        <v>13.8449367088608</v>
      </c>
      <c r="I14" s="8" t="n">
        <f aca="false">'2017 аборти'!J14/'2017 жени'!L13*10000</f>
        <v>17.651430694909</v>
      </c>
      <c r="J14" s="8" t="n">
        <f aca="false">'2017 аборти'!Q14/'2017 жени'!I13*10000</f>
        <v>119.997857181122</v>
      </c>
      <c r="K14" s="8" t="n">
        <f aca="false">'2017 аборти'!R14/'2017 жени'!J13*10000</f>
        <v>7.02493853178785</v>
      </c>
      <c r="L14" s="8" t="n">
        <f aca="false">'2017 аборти'!S14/'2017 жени'!K13*10000</f>
        <v>39.5569620253165</v>
      </c>
      <c r="M14" s="8" t="n">
        <f aca="false">'2017 аборти'!T14/'2017 жени'!L13*10000</f>
        <v>111.482720178372</v>
      </c>
      <c r="N14" s="8" t="n">
        <f aca="false">'2017 аборти'!V14/'2017 жени'!I13*10000</f>
        <v>34.8208067713076</v>
      </c>
      <c r="O14" s="8" t="n">
        <f aca="false">'2017 аборти'!W14/'2017 жени'!J13*10000</f>
        <v>3.51246926589392</v>
      </c>
      <c r="P14" s="8" t="n">
        <f aca="false">'2017 аборти'!X14/'2017 жени'!K13*10000</f>
        <v>13.8449367088608</v>
      </c>
      <c r="Q14" s="8" t="n">
        <f aca="false">'2017 аборти'!Y14/'2017 жени'!L13*10000</f>
        <v>28.7997027127462</v>
      </c>
      <c r="R14" s="9" t="n">
        <f aca="false">'2017 аборти'!Q14/'2017 аборти'!B14</f>
        <v>0.680851063829787</v>
      </c>
      <c r="S14" s="9" t="n">
        <f aca="false">IF('2017 аборти'!C14=0,0,'2017 аборти'!R14/'2017 аборти'!C14)</f>
        <v>0.5</v>
      </c>
      <c r="T14" s="9" t="n">
        <f aca="false">'2017 аборти'!S14/'2017 аборти'!D14</f>
        <v>0.588235294117647</v>
      </c>
      <c r="U14" s="9" t="n">
        <f aca="false">'2017 аборти'!T14/'2017 аборти'!E14</f>
        <v>0.705882352941176</v>
      </c>
      <c r="V14" s="8" t="n">
        <f aca="false">'2017 аборти'!B14/'2017 раждания'!B16*100</f>
        <v>7.45524586449128</v>
      </c>
      <c r="W14" s="8" t="n">
        <f aca="false">('2017 аборти'!C14+'2017 аборти'!D14)/'2017 раждания'!C16*1000</f>
        <v>139.194139194139</v>
      </c>
      <c r="X14" s="8" t="n">
        <f aca="false">'2017 аборти'!E14/'2017 раждания'!D16*100</f>
        <v>26.984126984127</v>
      </c>
      <c r="Y14" s="8" t="n">
        <f aca="false">'2017 аборти'!F14/'2017 раждания'!E16*100</f>
        <v>8.81281864530226</v>
      </c>
      <c r="Z14" s="8" t="n">
        <f aca="false">'2017 аборти'!Q14/'2017 раждания'!B16*100</f>
        <v>5.07591207795151</v>
      </c>
      <c r="AA14" s="8" t="n">
        <f aca="false">('2017 аборти'!R14+'2017 аборти'!S14)/'2017 раждания'!C16*100</f>
        <v>8.05860805860806</v>
      </c>
      <c r="AB14" s="8" t="n">
        <f aca="false">'2017 аборти'!T14/'2017 раждания'!D16*100</f>
        <v>19.047619047619</v>
      </c>
      <c r="AC14" s="8" t="n">
        <f aca="false">'2017 аборти'!U14/'2017 раждания'!E16*100</f>
        <v>5.97232337946103</v>
      </c>
    </row>
    <row r="15" customFormat="false" ht="12.8" hidden="false" customHeight="false" outlineLevel="0" collapsed="false">
      <c r="A15" s="0" t="s">
        <v>27</v>
      </c>
      <c r="B15" s="8" t="n">
        <f aca="false">'2017 аборти'!B15/'2017 жени'!I14*10000</f>
        <v>97.8581057466673</v>
      </c>
      <c r="C15" s="8" t="n">
        <f aca="false">'2017 аборти'!D15/'2017 жени'!J14*10000</f>
        <v>90.3225806451613</v>
      </c>
      <c r="D15" s="8" t="n">
        <f aca="false">'2017 аборти'!E15/'2017 жени'!K14*10000</f>
        <v>145.209845935895</v>
      </c>
      <c r="E15" s="8" t="n">
        <f aca="false">'2017 аборти'!F15/'2017 жени'!L14*10000</f>
        <v>72.6821485552207</v>
      </c>
      <c r="F15" s="8" t="n">
        <f aca="false">'2017 аборти'!G15/'2017 жени'!I14*10000</f>
        <v>82.8798242548305</v>
      </c>
      <c r="G15" s="8" t="n">
        <f aca="false">'2017 аборти'!H15/'2017 жени'!J14*10000</f>
        <v>9.67741935483871</v>
      </c>
      <c r="H15" s="8" t="n">
        <f aca="false">'2017 аборти'!I15/'2017 жени'!K14*10000</f>
        <v>47.812998052063</v>
      </c>
      <c r="I15" s="8" t="n">
        <f aca="false">'2017 аборти'!J15/'2017 жени'!L14*10000</f>
        <v>64.7048395674526</v>
      </c>
      <c r="J15" s="8" t="n">
        <f aca="false">'2017 аборти'!Q15/'2017 жени'!I14*10000</f>
        <v>6.49058864646263</v>
      </c>
      <c r="K15" s="8" t="n">
        <f aca="false">'2017 аборти'!R15/'2017 жени'!J14*10000</f>
        <v>0</v>
      </c>
      <c r="L15" s="8" t="n">
        <f aca="false">'2017 аборти'!S15/'2017 жени'!K14*10000</f>
        <v>0</v>
      </c>
      <c r="M15" s="8" t="n">
        <f aca="false">'2017 аборти'!T15/'2017 жени'!L14*10000</f>
        <v>6.20457365715299</v>
      </c>
      <c r="N15" s="8" t="n">
        <f aca="false">'2017 аборти'!V15/'2017 жени'!I14*10000</f>
        <v>8.48769284537421</v>
      </c>
      <c r="O15" s="8" t="n">
        <f aca="false">'2017 аборти'!W15/'2017 жени'!J14*10000</f>
        <v>3.2258064516129</v>
      </c>
      <c r="P15" s="8" t="n">
        <f aca="false">'2017 аборти'!X15/'2017 жени'!K14*10000</f>
        <v>1.77085177970604</v>
      </c>
      <c r="Q15" s="8" t="n">
        <f aca="false">'2017 аборти'!Y15/'2017 жени'!L14*10000</f>
        <v>1.77273533061514</v>
      </c>
      <c r="R15" s="9" t="n">
        <f aca="false">'2017 аборти'!Q15/'2017 аборти'!B15</f>
        <v>0.0663265306122449</v>
      </c>
      <c r="S15" s="9" t="n">
        <f aca="false">IF('2017 аборти'!C15=0,0,'2017 аборти'!R15/'2017 аборти'!C15)</f>
        <v>0</v>
      </c>
      <c r="T15" s="9" t="n">
        <f aca="false">'2017 аборти'!S15/'2017 аборти'!D15</f>
        <v>0</v>
      </c>
      <c r="U15" s="9" t="n">
        <f aca="false">'2017 аборти'!T15/'2017 аборти'!E15</f>
        <v>0.0853658536585366</v>
      </c>
      <c r="V15" s="8" t="n">
        <f aca="false">'2017 аборти'!B15/'2017 раждания'!B17*100</f>
        <v>14</v>
      </c>
      <c r="W15" s="8" t="n">
        <f aca="false">('2017 аборти'!C15+'2017 аборти'!D15)/'2017 раждания'!C17*1000</f>
        <v>188.235294117647</v>
      </c>
      <c r="X15" s="8" t="n">
        <f aca="false">'2017 аборти'!E15/'2017 раждания'!D17*100</f>
        <v>27.2425249169435</v>
      </c>
      <c r="Y15" s="8" t="n">
        <f aca="false">'2017 аборти'!F15/'2017 раждания'!E17*100</f>
        <v>19.7590361445783</v>
      </c>
      <c r="Z15" s="8" t="n">
        <f aca="false">'2017 аборти'!Q15/'2017 раждания'!B17*100</f>
        <v>0.928571428571429</v>
      </c>
      <c r="AA15" s="8" t="n">
        <f aca="false">('2017 аборти'!R15+'2017 аборти'!S15)/'2017 раждания'!C17*100</f>
        <v>0</v>
      </c>
      <c r="AB15" s="8" t="n">
        <f aca="false">'2017 аборти'!T15/'2017 раждания'!D17*100</f>
        <v>2.32558139534884</v>
      </c>
      <c r="AC15" s="8" t="n">
        <f aca="false">'2017 аборти'!U15/'2017 раждания'!E17*100</f>
        <v>1.44578313253012</v>
      </c>
    </row>
    <row r="16" customFormat="false" ht="12.8" hidden="false" customHeight="false" outlineLevel="0" collapsed="false">
      <c r="A16" s="0" t="s">
        <v>28</v>
      </c>
      <c r="B16" s="8" t="n">
        <f aca="false">'2017 аборти'!B16/'2017 жени'!I15*10000</f>
        <v>381.166438816414</v>
      </c>
      <c r="C16" s="8" t="n">
        <f aca="false">'2017 аборти'!D16/'2017 жени'!J15*10000</f>
        <v>275.941837409121</v>
      </c>
      <c r="D16" s="8" t="n">
        <f aca="false">'2017 аборти'!E16/'2017 жени'!K15*10000</f>
        <v>631.325301204819</v>
      </c>
      <c r="E16" s="8" t="n">
        <f aca="false">'2017 аборти'!F16/'2017 жени'!L15*10000</f>
        <v>274.183735550598</v>
      </c>
      <c r="F16" s="8" t="n">
        <f aca="false">'2017 аборти'!G16/'2017 жени'!I15*10000</f>
        <v>86.6603332020298</v>
      </c>
      <c r="G16" s="8" t="n">
        <f aca="false">'2017 аборти'!H16/'2017 жени'!J15*10000</f>
        <v>21.4805023132849</v>
      </c>
      <c r="H16" s="8" t="n">
        <f aca="false">'2017 аборти'!I16/'2017 жени'!K15*10000</f>
        <v>46.5863453815261</v>
      </c>
      <c r="I16" s="8" t="n">
        <f aca="false">'2017 аборти'!J16/'2017 жени'!L15*10000</f>
        <v>67.7347394037721</v>
      </c>
      <c r="J16" s="8" t="n">
        <f aca="false">'2017 аборти'!Q16/'2017 жени'!I15*10000</f>
        <v>292.420696526635</v>
      </c>
      <c r="K16" s="8" t="n">
        <f aca="false">'2017 аборти'!R16/'2017 жени'!J15*10000</f>
        <v>3.30469266358229</v>
      </c>
      <c r="L16" s="8" t="n">
        <f aca="false">'2017 аборти'!S16/'2017 жени'!K15*10000</f>
        <v>85.9437751004016</v>
      </c>
      <c r="M16" s="8" t="n">
        <f aca="false">'2017 аборти'!T16/'2017 жени'!L15*10000</f>
        <v>249.442303792334</v>
      </c>
      <c r="N16" s="8" t="n">
        <f aca="false">'2017 аборти'!V16/'2017 жени'!I15*10000</f>
        <v>2.08540908774938</v>
      </c>
      <c r="O16" s="8" t="n">
        <f aca="false">'2017 аборти'!W16/'2017 жени'!J15*10000</f>
        <v>1.65234633179114</v>
      </c>
      <c r="P16" s="8" t="n">
        <f aca="false">'2017 аборти'!X16/'2017 жени'!K15*10000</f>
        <v>1.60642570281125</v>
      </c>
      <c r="Q16" s="8" t="n">
        <f aca="false">'2017 аборти'!Y16/'2017 жени'!L15*10000</f>
        <v>1.62238896775502</v>
      </c>
      <c r="R16" s="9" t="n">
        <f aca="false">'2017 аборти'!Q16/'2017 аборти'!B16</f>
        <v>0.767173252279635</v>
      </c>
      <c r="S16" s="9" t="n">
        <f aca="false">IF('2017 аборти'!C16=0,0,'2017 аборти'!R16/'2017 аборти'!C16)</f>
        <v>0.125</v>
      </c>
      <c r="T16" s="9" t="n">
        <f aca="false">'2017 аборти'!S16/'2017 аборти'!D16</f>
        <v>0.640718562874252</v>
      </c>
      <c r="U16" s="9" t="n">
        <f aca="false">'2017 аборти'!T16/'2017 аборти'!E16</f>
        <v>0.782442748091603</v>
      </c>
      <c r="V16" s="8" t="n">
        <f aca="false">'2017 аборти'!B16/'2017 раждания'!B18*100</f>
        <v>175.373134328358</v>
      </c>
      <c r="W16" s="8" t="n">
        <f aca="false">('2017 аборти'!C16+'2017 аборти'!D16)/'2017 раждания'!C18*1000</f>
        <v>2010.98901098901</v>
      </c>
      <c r="X16" s="8" t="n">
        <f aca="false">'2017 аборти'!E16/'2017 раждания'!D18*100</f>
        <v>374.285714285714</v>
      </c>
      <c r="Y16" s="8" t="n">
        <f aca="false">'2017 аборти'!F16/'2017 раждания'!E18*100</f>
        <v>218.064516129032</v>
      </c>
      <c r="Z16" s="8" t="n">
        <f aca="false">'2017 аборти'!Q16/'2017 раждания'!B18*100</f>
        <v>134.54157782516</v>
      </c>
      <c r="AA16" s="8" t="n">
        <f aca="false">('2017 аборти'!R16+'2017 аборти'!S16)/'2017 раждания'!C18*100</f>
        <v>119.78021978022</v>
      </c>
      <c r="AB16" s="8" t="n">
        <f aca="false">'2017 аборти'!T16/'2017 раждания'!D18*100</f>
        <v>292.857142857143</v>
      </c>
      <c r="AC16" s="8" t="n">
        <f aca="false">'2017 аборти'!U16/'2017 раждания'!E18*100</f>
        <v>173.548387096774</v>
      </c>
    </row>
    <row r="17" customFormat="false" ht="12.8" hidden="false" customHeight="false" outlineLevel="0" collapsed="false">
      <c r="A17" s="0" t="s">
        <v>29</v>
      </c>
      <c r="B17" s="8" t="n">
        <f aca="false">'2017 аборти'!B17/'2017 жени'!I16*10000</f>
        <v>147.694904525794</v>
      </c>
      <c r="C17" s="8" t="n">
        <f aca="false">'2017 аборти'!D17/'2017 жени'!J16*10000</f>
        <v>93.2090545938748</v>
      </c>
      <c r="D17" s="8" t="n">
        <f aca="false">'2017 аборти'!E17/'2017 жени'!K16*10000</f>
        <v>250.169033130494</v>
      </c>
      <c r="E17" s="8" t="n">
        <f aca="false">'2017 аборти'!F17/'2017 жени'!L16*10000</f>
        <v>120.639060971634</v>
      </c>
      <c r="F17" s="8" t="n">
        <f aca="false">'2017 аборти'!G17/'2017 жени'!I16*10000</f>
        <v>25.8466082920139</v>
      </c>
      <c r="G17" s="8" t="n">
        <f aca="false">'2017 аборти'!H17/'2017 жени'!J16*10000</f>
        <v>0</v>
      </c>
      <c r="H17" s="8" t="n">
        <f aca="false">'2017 аборти'!I17/'2017 жени'!K16*10000</f>
        <v>15.7764255127338</v>
      </c>
      <c r="I17" s="8" t="n">
        <f aca="false">'2017 аборти'!J17/'2017 жени'!L16*10000</f>
        <v>12.2269318552331</v>
      </c>
      <c r="J17" s="8" t="n">
        <f aca="false">'2017 аборти'!Q17/'2017 жени'!I16*10000</f>
        <v>94.4192425361325</v>
      </c>
      <c r="K17" s="8" t="n">
        <f aca="false">'2017 аборти'!R17/'2017 жени'!J16*10000</f>
        <v>0</v>
      </c>
      <c r="L17" s="8" t="n">
        <f aca="false">'2017 аборти'!S17/'2017 жени'!K16*10000</f>
        <v>27.0453008789723</v>
      </c>
      <c r="M17" s="8" t="n">
        <f aca="false">'2017 аборти'!T17/'2017 жени'!L16*10000</f>
        <v>74.1767199217477</v>
      </c>
      <c r="N17" s="8" t="n">
        <f aca="false">'2017 аборти'!V17/'2017 жени'!I16*10000</f>
        <v>27.4290536976474</v>
      </c>
      <c r="O17" s="8" t="n">
        <f aca="false">'2017 аборти'!W17/'2017 жени'!J16*10000</f>
        <v>0</v>
      </c>
      <c r="P17" s="8" t="n">
        <f aca="false">'2017 аборти'!X17/'2017 жени'!K16*10000</f>
        <v>4.50755014649538</v>
      </c>
      <c r="Q17" s="8" t="n">
        <f aca="false">'2017 аборти'!Y17/'2017 жени'!L16*10000</f>
        <v>4.07564395174438</v>
      </c>
      <c r="R17" s="9" t="n">
        <f aca="false">'2017 аборти'!Q17/'2017 аборти'!B17</f>
        <v>0.639285714285714</v>
      </c>
      <c r="S17" s="9" t="n">
        <f aca="false">IF('2017 аборти'!C17=0,0,'2017 аборти'!R17/'2017 аборти'!C17)</f>
        <v>0</v>
      </c>
      <c r="T17" s="9" t="n">
        <f aca="false">'2017 аборти'!S17/'2017 аборти'!D17</f>
        <v>0.571428571428571</v>
      </c>
      <c r="U17" s="9" t="n">
        <f aca="false">'2017 аборти'!T17/'2017 аборти'!E17</f>
        <v>0.81981981981982</v>
      </c>
      <c r="V17" s="8" t="n">
        <f aca="false">'2017 аборти'!B17/'2017 раждания'!B19*100</f>
        <v>19.8722498225692</v>
      </c>
      <c r="W17" s="8" t="n">
        <f aca="false">('2017 аборти'!C17+'2017 аборти'!D17)/'2017 раждания'!C19*1000</f>
        <v>173.553719008264</v>
      </c>
      <c r="X17" s="8" t="n">
        <f aca="false">'2017 аборти'!E17/'2017 раждания'!D19*100</f>
        <v>30.2452316076294</v>
      </c>
      <c r="Y17" s="8" t="n">
        <f aca="false">'2017 аборти'!F17/'2017 раждания'!E19*100</f>
        <v>35.0710900473934</v>
      </c>
      <c r="Z17" s="8" t="n">
        <f aca="false">'2017 аборти'!Q17/'2017 раждания'!B19*100</f>
        <v>12.7040454222853</v>
      </c>
      <c r="AA17" s="8" t="n">
        <f aca="false">('2017 аборти'!R17+'2017 аборти'!S17)/'2017 раждания'!C19*100</f>
        <v>9.91735537190083</v>
      </c>
      <c r="AB17" s="8" t="n">
        <f aca="false">'2017 аборти'!T17/'2017 раждания'!D19*100</f>
        <v>24.7956403269755</v>
      </c>
      <c r="AC17" s="8" t="n">
        <f aca="false">'2017 аборти'!U17/'2017 раждания'!E19*100</f>
        <v>18.0094786729858</v>
      </c>
    </row>
    <row r="18" customFormat="false" ht="12.8" hidden="false" customHeight="false" outlineLevel="0" collapsed="false">
      <c r="A18" s="0" t="s">
        <v>30</v>
      </c>
      <c r="B18" s="8" t="n">
        <f aca="false">'2017 аборти'!B18/'2017 жени'!I17*10000</f>
        <v>243.413669641426</v>
      </c>
      <c r="C18" s="8" t="n">
        <f aca="false">'2017 аборти'!D18/'2017 жени'!J17*10000</f>
        <v>128.133704735376</v>
      </c>
      <c r="D18" s="8" t="n">
        <f aca="false">'2017 аборти'!E18/'2017 жени'!K17*10000</f>
        <v>371.264154445888</v>
      </c>
      <c r="E18" s="8" t="n">
        <f aca="false">'2017 аборти'!F18/'2017 жени'!L17*10000</f>
        <v>204.542248554098</v>
      </c>
      <c r="F18" s="8" t="n">
        <f aca="false">'2017 аборти'!G18/'2017 жени'!I17*10000</f>
        <v>70.5391973494362</v>
      </c>
      <c r="G18" s="8" t="n">
        <f aca="false">'2017 аборти'!H18/'2017 жени'!J17*10000</f>
        <v>5.57103064066852</v>
      </c>
      <c r="H18" s="8" t="n">
        <f aca="false">'2017 аборти'!I18/'2017 жени'!K17*10000</f>
        <v>25.9884908112122</v>
      </c>
      <c r="I18" s="8" t="n">
        <f aca="false">'2017 аборти'!J18/'2017 жени'!L17*10000</f>
        <v>54.5445996144261</v>
      </c>
      <c r="J18" s="8" t="n">
        <f aca="false">'2017 аборти'!Q18/'2017 жени'!I17*10000</f>
        <v>168.599369422327</v>
      </c>
      <c r="K18" s="8" t="n">
        <f aca="false">'2017 аборти'!R18/'2017 жени'!J17*10000</f>
        <v>7.4280408542247</v>
      </c>
      <c r="L18" s="8" t="n">
        <f aca="false">'2017 аборти'!S18/'2017 жени'!K17*10000</f>
        <v>38.0545758307035</v>
      </c>
      <c r="M18" s="8" t="n">
        <f aca="false">'2017 аборти'!T18/'2017 жени'!L17*10000</f>
        <v>128.8381059858</v>
      </c>
      <c r="N18" s="8" t="n">
        <f aca="false">'2017 аборти'!V18/'2017 жени'!I17*10000</f>
        <v>4.2751028696628</v>
      </c>
      <c r="O18" s="8" t="n">
        <f aca="false">'2017 аборти'!W18/'2017 жени'!J17*10000</f>
        <v>0</v>
      </c>
      <c r="P18" s="8" t="n">
        <f aca="false">'2017 аборти'!X18/'2017 жени'!K17*10000</f>
        <v>0</v>
      </c>
      <c r="Q18" s="8" t="n">
        <f aca="false">'2017 аборти'!Y18/'2017 жени'!L17*10000</f>
        <v>4.70212065641604</v>
      </c>
      <c r="R18" s="9" t="n">
        <f aca="false">'2017 аборти'!Q18/'2017 аборти'!B18</f>
        <v>0.692645444566411</v>
      </c>
      <c r="S18" s="9" t="n">
        <f aca="false">IF('2017 аборти'!C18=0,0,'2017 аборти'!R18/'2017 аборти'!C18)</f>
        <v>0.571428571428571</v>
      </c>
      <c r="T18" s="9" t="n">
        <f aca="false">'2017 аборти'!S18/'2017 аборти'!D18</f>
        <v>0.594202898550725</v>
      </c>
      <c r="U18" s="9" t="n">
        <f aca="false">'2017 аборти'!T18/'2017 аборти'!E18</f>
        <v>0.685</v>
      </c>
      <c r="V18" s="8" t="n">
        <f aca="false">'2017 аборти'!B18/'2017 раждания'!B20*100</f>
        <v>23.2813697929977</v>
      </c>
      <c r="W18" s="8" t="n">
        <f aca="false">('2017 аборти'!C18+'2017 аборти'!D18)/'2017 раждания'!C20*1000</f>
        <v>206.521739130435</v>
      </c>
      <c r="X18" s="8" t="n">
        <f aca="false">'2017 аборти'!E18/'2017 раждания'!D20*100</f>
        <v>53.1914893617021</v>
      </c>
      <c r="Y18" s="8" t="n">
        <f aca="false">'2017 аборти'!F18/'2017 раждания'!E20*100</f>
        <v>35.2226720647773</v>
      </c>
      <c r="Z18" s="8" t="n">
        <f aca="false">'2017 аборти'!Q18/'2017 раждания'!B20*100</f>
        <v>16.1257347303859</v>
      </c>
      <c r="AA18" s="8" t="n">
        <f aca="false">('2017 аборти'!R18+'2017 аборти'!S18)/'2017 раждания'!C20*100</f>
        <v>12.2282608695652</v>
      </c>
      <c r="AB18" s="8" t="n">
        <f aca="false">'2017 аборти'!T18/'2017 раждания'!D20*100</f>
        <v>36.436170212766</v>
      </c>
      <c r="AC18" s="8" t="n">
        <f aca="false">'2017 аборти'!U18/'2017 раждания'!E20*100</f>
        <v>25.2631578947368</v>
      </c>
    </row>
    <row r="19" customFormat="false" ht="12.8" hidden="false" customHeight="false" outlineLevel="0" collapsed="false">
      <c r="A19" s="0" t="s">
        <v>31</v>
      </c>
      <c r="B19" s="8" t="n">
        <f aca="false">'2017 аборти'!B19/'2017 жени'!I18*10000</f>
        <v>189.765164595543</v>
      </c>
      <c r="C19" s="8" t="n">
        <f aca="false">'2017 аборти'!D19/'2017 жени'!J18*10000</f>
        <v>138.637313640797</v>
      </c>
      <c r="D19" s="8" t="n">
        <f aca="false">'2017 аборти'!E19/'2017 жени'!K18*10000</f>
        <v>264.575924129755</v>
      </c>
      <c r="E19" s="8" t="n">
        <f aca="false">'2017 аборти'!F19/'2017 жени'!L18*10000</f>
        <v>160.238131667895</v>
      </c>
      <c r="F19" s="8" t="n">
        <f aca="false">'2017 аборти'!G19/'2017 жени'!I18*10000</f>
        <v>100.029992785519</v>
      </c>
      <c r="G19" s="8" t="n">
        <f aca="false">'2017 аборти'!H19/'2017 жени'!J18*10000</f>
        <v>4.1800195067577</v>
      </c>
      <c r="H19" s="8" t="n">
        <f aca="false">'2017 аборти'!I19/'2017 жени'!K18*10000</f>
        <v>34.2170492509969</v>
      </c>
      <c r="I19" s="8" t="n">
        <f aca="false">'2017 аборти'!J19/'2017 жени'!L18*10000</f>
        <v>65.7922189921133</v>
      </c>
      <c r="J19" s="8" t="n">
        <f aca="false">'2017 аборти'!Q19/'2017 жени'!I18*10000</f>
        <v>84.9525384434555</v>
      </c>
      <c r="K19" s="8" t="n">
        <f aca="false">'2017 аборти'!R19/'2017 жени'!J18*10000</f>
        <v>0</v>
      </c>
      <c r="L19" s="8" t="n">
        <f aca="false">'2017 аборти'!S19/'2017 жени'!K18*10000</f>
        <v>18.0515141717858</v>
      </c>
      <c r="M19" s="8" t="n">
        <f aca="false">'2017 аборти'!T19/'2017 жени'!L18*10000</f>
        <v>68.5741310002365</v>
      </c>
      <c r="N19" s="8" t="n">
        <f aca="false">'2017 аборти'!V19/'2017 жени'!I18*10000</f>
        <v>4.78263336656858</v>
      </c>
      <c r="O19" s="8" t="n">
        <f aca="false">'2017 аборти'!W19/'2017 жени'!J18*10000</f>
        <v>1.3933398355859</v>
      </c>
      <c r="P19" s="8" t="n">
        <f aca="false">'2017 аборти'!X19/'2017 жени'!K18*10000</f>
        <v>1.34712792326759</v>
      </c>
      <c r="Q19" s="8" t="n">
        <f aca="false">'2017 аборти'!Y19/'2017 жени'!L18*10000</f>
        <v>2.22552960649855</v>
      </c>
      <c r="R19" s="9" t="n">
        <f aca="false">'2017 аборти'!Q19/'2017 аборти'!B19</f>
        <v>0.447671935070483</v>
      </c>
      <c r="S19" s="9" t="n">
        <f aca="false">IF('2017 аборти'!C19=0,0,'2017 аборти'!R19/'2017 аборти'!C19)</f>
        <v>0</v>
      </c>
      <c r="T19" s="9" t="n">
        <f aca="false">'2017 аборти'!S19/'2017 аборти'!D19</f>
        <v>0.336683417085427</v>
      </c>
      <c r="U19" s="9" t="n">
        <f aca="false">'2017 аборти'!T19/'2017 аборти'!E19</f>
        <v>0.5020366598778</v>
      </c>
      <c r="V19" s="8" t="n">
        <f aca="false">'2017 аборти'!B19/'2017 раждания'!B21*100</f>
        <v>98.6930860033727</v>
      </c>
      <c r="W19" s="8" t="n">
        <f aca="false">('2017 аборти'!C19+'2017 аборти'!D19)/'2017 раждания'!C21*1000</f>
        <v>334.410339256866</v>
      </c>
      <c r="X19" s="8" t="n">
        <f aca="false">'2017 аборти'!E19/'2017 раждания'!D21*100</f>
        <v>155.625990491284</v>
      </c>
      <c r="Y19" s="8" t="n">
        <f aca="false">'2017 аборти'!F19/'2017 раждания'!E21*100</f>
        <v>199.653379549393</v>
      </c>
      <c r="Z19" s="8" t="n">
        <f aca="false">'2017 аборти'!Q19/'2017 раждания'!B21*100</f>
        <v>44.1821247892074</v>
      </c>
      <c r="AA19" s="8" t="n">
        <f aca="false">('2017 аборти'!R19+'2017 аборти'!S19)/'2017 раждания'!C21*100</f>
        <v>10.8239095315024</v>
      </c>
      <c r="AB19" s="8" t="n">
        <f aca="false">'2017 аборти'!T19/'2017 раждания'!D21*100</f>
        <v>78.1299524564184</v>
      </c>
      <c r="AC19" s="8" t="n">
        <f aca="false">'2017 аборти'!U19/'2017 раждания'!E21*100</f>
        <v>84.5753899480069</v>
      </c>
    </row>
    <row r="20" customFormat="false" ht="12.8" hidden="false" customHeight="false" outlineLevel="0" collapsed="false">
      <c r="A20" s="0" t="s">
        <v>32</v>
      </c>
      <c r="B20" s="8" t="n">
        <f aca="false">'2017 аборти'!B20/'2017 жени'!I19*10000</f>
        <v>162.869861220215</v>
      </c>
      <c r="C20" s="8" t="n">
        <f aca="false">'2017 аборти'!D20/'2017 жени'!J19*10000</f>
        <v>119.402985074627</v>
      </c>
      <c r="D20" s="8" t="n">
        <f aca="false">'2017 аборти'!E20/'2017 жени'!K19*10000</f>
        <v>270.706346360703</v>
      </c>
      <c r="E20" s="8" t="n">
        <f aca="false">'2017 аборти'!F20/'2017 жени'!L19*10000</f>
        <v>116.26833994648</v>
      </c>
      <c r="F20" s="8" t="n">
        <f aca="false">'2017 аборти'!G20/'2017 жени'!I19*10000</f>
        <v>60.7488871432312</v>
      </c>
      <c r="G20" s="8" t="n">
        <f aca="false">'2017 аборти'!H20/'2017 жени'!J19*10000</f>
        <v>3.73134328358209</v>
      </c>
      <c r="H20" s="8" t="n">
        <f aca="false">'2017 аборти'!I20/'2017 жени'!K19*10000</f>
        <v>25.0986016493367</v>
      </c>
      <c r="I20" s="8" t="n">
        <f aca="false">'2017 аборти'!J20/'2017 жени'!L19*10000</f>
        <v>57.21140537049</v>
      </c>
      <c r="J20" s="8" t="n">
        <f aca="false">'2017 аборти'!Q20/'2017 жени'!I19*10000</f>
        <v>101.073579471066</v>
      </c>
      <c r="K20" s="8" t="n">
        <f aca="false">'2017 аборти'!R20/'2017 жени'!J19*10000</f>
        <v>3.73134328358209</v>
      </c>
      <c r="L20" s="8" t="n">
        <f aca="false">'2017 аборти'!S20/'2017 жени'!K19*10000</f>
        <v>30.4768734313374</v>
      </c>
      <c r="M20" s="8" t="n">
        <f aca="false">'2017 аборти'!T20/'2017 жени'!L19*10000</f>
        <v>81.2032850419858</v>
      </c>
      <c r="N20" s="8" t="n">
        <f aca="false">'2017 аборти'!V20/'2017 жени'!I19*10000</f>
        <v>1.04739460591778</v>
      </c>
      <c r="O20" s="8" t="n">
        <f aca="false">'2017 аборти'!W20/'2017 жени'!J19*10000</f>
        <v>0</v>
      </c>
      <c r="P20" s="8" t="n">
        <f aca="false">'2017 аборти'!X20/'2017 жени'!K19*10000</f>
        <v>1.79275726066691</v>
      </c>
      <c r="Q20" s="8" t="n">
        <f aca="false">'2017 аборти'!Y20/'2017 жени'!L19*10000</f>
        <v>0.922764602749838</v>
      </c>
      <c r="R20" s="9" t="n">
        <f aca="false">'2017 аборти'!Q20/'2017 аборти'!B20</f>
        <v>0.620578778135048</v>
      </c>
      <c r="S20" s="9" t="n">
        <f aca="false">IF('2017 аборти'!C20=0,0,'2017 аборти'!R20/'2017 аборти'!C20)</f>
        <v>0.5</v>
      </c>
      <c r="T20" s="9" t="n">
        <f aca="false">'2017 аборти'!S20/'2017 аборти'!D20</f>
        <v>0.53125</v>
      </c>
      <c r="U20" s="9" t="n">
        <f aca="false">'2017 аборти'!T20/'2017 аборти'!E20</f>
        <v>0.582781456953642</v>
      </c>
      <c r="V20" s="8" t="n">
        <f aca="false">'2017 аборти'!B20/'2017 раждания'!B22*100</f>
        <v>10.14020215194</v>
      </c>
      <c r="W20" s="8" t="n">
        <f aca="false">('2017 аборти'!C20+'2017 аборти'!D20)/'2017 раждания'!C22*1000</f>
        <v>73.1182795698925</v>
      </c>
      <c r="X20" s="8" t="n">
        <f aca="false">'2017 аборти'!E20/'2017 раждания'!D22*100</f>
        <v>24.8355263157895</v>
      </c>
      <c r="Y20" s="8" t="n">
        <f aca="false">'2017 аборти'!F20/'2017 раждания'!E22*100</f>
        <v>14.2695356738392</v>
      </c>
      <c r="Z20" s="8" t="n">
        <f aca="false">'2017 аборти'!Q20/'2017 раждания'!B22*100</f>
        <v>6.29279426149332</v>
      </c>
      <c r="AA20" s="8" t="n">
        <f aca="false">('2017 аборти'!R20+'2017 аборти'!S20)/'2017 раждания'!C22*100</f>
        <v>3.87096774193548</v>
      </c>
      <c r="AB20" s="8" t="n">
        <f aca="false">'2017 аборти'!T20/'2017 раждания'!D22*100</f>
        <v>14.4736842105263</v>
      </c>
      <c r="AC20" s="8" t="n">
        <f aca="false">'2017 аборти'!U20/'2017 раждания'!E22*100</f>
        <v>9.85277463193658</v>
      </c>
    </row>
    <row r="21" customFormat="false" ht="12.8" hidden="false" customHeight="false" outlineLevel="0" collapsed="false">
      <c r="A21" s="0" t="s">
        <v>33</v>
      </c>
      <c r="B21" s="8" t="n">
        <f aca="false">'2017 аборти'!B21/'2017 жени'!I20*10000</f>
        <v>227.442207307979</v>
      </c>
      <c r="C21" s="8" t="n">
        <f aca="false">'2017 аборти'!D21/'2017 жени'!J20*10000</f>
        <v>169.491525423729</v>
      </c>
      <c r="D21" s="8" t="n">
        <f aca="false">'2017 аборти'!E21/'2017 жени'!K20*10000</f>
        <v>309.413512804825</v>
      </c>
      <c r="E21" s="8" t="n">
        <f aca="false">'2017 аборти'!F21/'2017 жени'!L20*10000</f>
        <v>195.553915690434</v>
      </c>
      <c r="F21" s="8" t="n">
        <f aca="false">'2017 аборти'!G21/'2017 жени'!I20*10000</f>
        <v>73.5059124320869</v>
      </c>
      <c r="G21" s="8" t="n">
        <f aca="false">'2017 аборти'!H21/'2017 жени'!J20*10000</f>
        <v>0</v>
      </c>
      <c r="H21" s="8" t="n">
        <f aca="false">'2017 аборти'!I21/'2017 жени'!K20*10000</f>
        <v>23.5993357224019</v>
      </c>
      <c r="I21" s="8" t="n">
        <f aca="false">'2017 аборти'!J21/'2017 жени'!L20*10000</f>
        <v>51.6557513144544</v>
      </c>
      <c r="J21" s="8" t="n">
        <f aca="false">'2017 аборти'!Q21/'2017 жени'!I20*10000</f>
        <v>130.499627143922</v>
      </c>
      <c r="K21" s="8" t="n">
        <f aca="false">'2017 аборти'!R21/'2017 жени'!J20*10000</f>
        <v>2.25988700564972</v>
      </c>
      <c r="L21" s="8" t="n">
        <f aca="false">'2017 аборти'!S21/'2017 жени'!K20*10000</f>
        <v>36.7100777904029</v>
      </c>
      <c r="M21" s="8" t="n">
        <f aca="false">'2017 аборти'!T21/'2017 жени'!L20*10000</f>
        <v>104.233926759524</v>
      </c>
      <c r="N21" s="8" t="n">
        <f aca="false">'2017 аборти'!V21/'2017 жени'!I20*10000</f>
        <v>23.4366677319697</v>
      </c>
      <c r="O21" s="8" t="n">
        <f aca="false">'2017 аборти'!W21/'2017 жени'!J20*10000</f>
        <v>0</v>
      </c>
      <c r="P21" s="8" t="n">
        <f aca="false">'2017 аборти'!X21/'2017 жени'!K20*10000</f>
        <v>5.24429682720042</v>
      </c>
      <c r="Q21" s="8" t="n">
        <f aca="false">'2017 аборти'!Y21/'2017 жени'!L20*10000</f>
        <v>7.37939304492206</v>
      </c>
      <c r="R21" s="9" t="n">
        <f aca="false">'2017 аборти'!Q21/'2017 аборти'!B21</f>
        <v>0.573770491803279</v>
      </c>
      <c r="S21" s="9" t="n">
        <f aca="false">IF('2017 аборти'!C21=0,0,'2017 аборти'!R21/'2017 аборти'!C21)</f>
        <v>1</v>
      </c>
      <c r="T21" s="9" t="n">
        <f aca="false">'2017 аборти'!S21/'2017 аборти'!D21</f>
        <v>0.56</v>
      </c>
      <c r="U21" s="9" t="n">
        <f aca="false">'2017 аборти'!T21/'2017 аборти'!E21</f>
        <v>0.638418079096045</v>
      </c>
      <c r="V21" s="8" t="n">
        <f aca="false">'2017 аборти'!B21/'2017 раждания'!B23*100</f>
        <v>75.1760563380282</v>
      </c>
      <c r="W21" s="8" t="n">
        <f aca="false">('2017 аборти'!C21+'2017 аборти'!D21)/'2017 раждания'!C23*1000</f>
        <v>323.404255319149</v>
      </c>
      <c r="X21" s="8" t="n">
        <f aca="false">'2017 аборти'!E21/'2017 раждания'!D23*100</f>
        <v>138.823529411765</v>
      </c>
      <c r="Y21" s="8" t="n">
        <f aca="false">'2017 аборти'!F21/'2017 раждания'!E23*100</f>
        <v>125.073746312684</v>
      </c>
      <c r="Z21" s="8" t="n">
        <f aca="false">'2017 аборти'!Q21/'2017 раждания'!B23*100</f>
        <v>43.1338028169014</v>
      </c>
      <c r="AA21" s="8" t="n">
        <f aca="false">('2017 аборти'!R21+'2017 аборти'!S21)/'2017 раждания'!C23*100</f>
        <v>18.2978723404255</v>
      </c>
      <c r="AB21" s="8" t="n">
        <f aca="false">'2017 аборти'!T21/'2017 раждания'!D23*100</f>
        <v>88.6274509803922</v>
      </c>
      <c r="AC21" s="8" t="n">
        <f aca="false">'2017 аборти'!U21/'2017 раждания'!E23*100</f>
        <v>65.1917404129793</v>
      </c>
    </row>
    <row r="22" customFormat="false" ht="12.8" hidden="false" customHeight="false" outlineLevel="0" collapsed="false">
      <c r="A22" s="0" t="s">
        <v>34</v>
      </c>
      <c r="B22" s="8" t="n">
        <f aca="false">'2017 аборти'!B22/'2017 жени'!I21*10000</f>
        <v>368.788595833093</v>
      </c>
      <c r="C22" s="8" t="n">
        <f aca="false">'2017 аборти'!D22/'2017 жени'!J21*10000</f>
        <v>277.088502894954</v>
      </c>
      <c r="D22" s="8" t="n">
        <f aca="false">'2017 аборти'!E22/'2017 жени'!K21*10000</f>
        <v>547.783251231527</v>
      </c>
      <c r="E22" s="8" t="n">
        <f aca="false">'2017 аборти'!F22/'2017 жени'!L21*10000</f>
        <v>297.945901972748</v>
      </c>
      <c r="F22" s="8" t="n">
        <f aca="false">'2017 аборти'!G22/'2017 жени'!I21*10000</f>
        <v>99.8441738327466</v>
      </c>
      <c r="G22" s="8" t="n">
        <f aca="false">'2017 аборти'!H22/'2017 жени'!J21*10000</f>
        <v>4.13564929693962</v>
      </c>
      <c r="H22" s="8" t="n">
        <f aca="false">'2017 аборти'!I22/'2017 жени'!K21*10000</f>
        <v>37.4384236453202</v>
      </c>
      <c r="I22" s="8" t="n">
        <f aca="false">'2017 аборти'!J22/'2017 жени'!L21*10000</f>
        <v>80.3335367093756</v>
      </c>
      <c r="J22" s="8" t="n">
        <f aca="false">'2017 аборти'!Q22/'2017 жени'!I21*10000</f>
        <v>266.058752236394</v>
      </c>
      <c r="K22" s="8" t="n">
        <f aca="false">'2017 аборти'!R22/'2017 жени'!J21*10000</f>
        <v>0</v>
      </c>
      <c r="L22" s="8" t="n">
        <f aca="false">'2017 аборти'!S22/'2017 жени'!K21*10000</f>
        <v>90.6403940886699</v>
      </c>
      <c r="M22" s="8" t="n">
        <f aca="false">'2017 аборти'!T22/'2017 жени'!L21*10000</f>
        <v>199.308521456172</v>
      </c>
      <c r="N22" s="8" t="n">
        <f aca="false">'2017 аборти'!V22/'2017 жени'!I21*10000</f>
        <v>2.88566976395221</v>
      </c>
      <c r="O22" s="8" t="n">
        <f aca="false">'2017 аборти'!W22/'2017 жени'!J21*10000</f>
        <v>0</v>
      </c>
      <c r="P22" s="8" t="n">
        <f aca="false">'2017 аборти'!X22/'2017 жени'!K21*10000</f>
        <v>3.94088669950739</v>
      </c>
      <c r="Q22" s="8" t="n">
        <f aca="false">'2017 аборти'!Y22/'2017 жени'!L21*10000</f>
        <v>3.05064063453325</v>
      </c>
      <c r="R22" s="9" t="n">
        <f aca="false">'2017 аборти'!Q22/'2017 аборти'!B22</f>
        <v>0.721439749608764</v>
      </c>
      <c r="S22" s="9" t="n">
        <f aca="false">IF('2017 аборти'!C22=0,0,'2017 аборти'!R22/'2017 аборти'!C22)</f>
        <v>0</v>
      </c>
      <c r="T22" s="9" t="n">
        <f aca="false">'2017 аборти'!S22/'2017 аборти'!D22</f>
        <v>0.686567164179104</v>
      </c>
      <c r="U22" s="9" t="n">
        <f aca="false">'2017 аборти'!T22/'2017 аборти'!E22</f>
        <v>0.705035971223021</v>
      </c>
      <c r="V22" s="8" t="n">
        <f aca="false">'2017 аборти'!B22/'2017 раждания'!B24*100</f>
        <v>23.6491487786825</v>
      </c>
      <c r="W22" s="8" t="n">
        <f aca="false">('2017 аборти'!C22+'2017 аборти'!D22)/'2017 раждания'!C24*1000</f>
        <v>352.331606217617</v>
      </c>
      <c r="X22" s="8" t="n">
        <f aca="false">'2017 аборти'!E22/'2017 раждания'!D24*100</f>
        <v>52.5519848771267</v>
      </c>
      <c r="Y22" s="8" t="n">
        <f aca="false">'2017 аборти'!F22/'2017 раждания'!E24*100</f>
        <v>30.051282051282</v>
      </c>
      <c r="Z22" s="8" t="n">
        <f aca="false">'2017 аборти'!Q22/'2017 раждания'!B24*100</f>
        <v>17.0614359733531</v>
      </c>
      <c r="AA22" s="8" t="n">
        <f aca="false">('2017 аборти'!R22+'2017 аборти'!S22)/'2017 раждания'!C24*100</f>
        <v>23.8341968911917</v>
      </c>
      <c r="AB22" s="8" t="n">
        <f aca="false">'2017 аборти'!T22/'2017 раждания'!D24*100</f>
        <v>37.0510396975425</v>
      </c>
      <c r="AC22" s="8" t="n">
        <f aca="false">'2017 аборти'!U22/'2017 раждания'!E24*100</f>
        <v>22.4615384615385</v>
      </c>
    </row>
    <row r="23" customFormat="false" ht="12.8" hidden="false" customHeight="false" outlineLevel="0" collapsed="false">
      <c r="A23" s="0" t="s">
        <v>35</v>
      </c>
      <c r="B23" s="8" t="n">
        <f aca="false">'2017 аборти'!B23/'2017 жени'!I22*10000</f>
        <v>269.722912639234</v>
      </c>
      <c r="C23" s="8" t="n">
        <f aca="false">'2017 аборти'!D23/'2017 жени'!J22*10000</f>
        <v>236.434108527132</v>
      </c>
      <c r="D23" s="8" t="n">
        <f aca="false">'2017 аборти'!E23/'2017 жени'!K22*10000</f>
        <v>421.642185353482</v>
      </c>
      <c r="E23" s="8" t="n">
        <f aca="false">'2017 аборти'!F23/'2017 жени'!L22*10000</f>
        <v>193.142602693978</v>
      </c>
      <c r="F23" s="8" t="n">
        <f aca="false">'2017 аборти'!G23/'2017 жени'!I22*10000</f>
        <v>70.8828132191844</v>
      </c>
      <c r="G23" s="8" t="n">
        <f aca="false">'2017 аборти'!H23/'2017 жени'!J22*10000</f>
        <v>9.68992248062015</v>
      </c>
      <c r="H23" s="8" t="n">
        <f aca="false">'2017 аборти'!I23/'2017 жени'!K22*10000</f>
        <v>54.9508612490754</v>
      </c>
      <c r="I23" s="8" t="n">
        <f aca="false">'2017 аборти'!J23/'2017 жени'!L22*10000</f>
        <v>51.2078370254926</v>
      </c>
      <c r="J23" s="8" t="n">
        <f aca="false">'2017 аборти'!Q23/'2017 жени'!I22*10000</f>
        <v>153.732854644205</v>
      </c>
      <c r="K23" s="8" t="n">
        <f aca="false">'2017 аборти'!R23/'2017 жени'!J22*10000</f>
        <v>1.93798449612403</v>
      </c>
      <c r="L23" s="8" t="n">
        <f aca="false">'2017 аборти'!S23/'2017 жени'!K22*10000</f>
        <v>50.7238719222234</v>
      </c>
      <c r="M23" s="8" t="n">
        <f aca="false">'2017 аборти'!T23/'2017 жени'!L22*10000</f>
        <v>137.481910274964</v>
      </c>
      <c r="N23" s="8" t="n">
        <f aca="false">'2017 аборти'!V23/'2017 жени'!I22*10000</f>
        <v>45.1072447758446</v>
      </c>
      <c r="O23" s="8" t="n">
        <f aca="false">'2017 аборти'!W23/'2017 жени'!J22*10000</f>
        <v>9.68992248062015</v>
      </c>
      <c r="P23" s="8" t="n">
        <f aca="false">'2017 аборти'!X23/'2017 жени'!K22*10000</f>
        <v>23.2484412976857</v>
      </c>
      <c r="Q23" s="8" t="n">
        <f aca="false">'2017 аборти'!Y23/'2017 жени'!L22*10000</f>
        <v>33.3964154514082</v>
      </c>
      <c r="R23" s="9" t="n">
        <f aca="false">'2017 аборти'!Q23/'2017 аборти'!B23</f>
        <v>0.569965870307167</v>
      </c>
      <c r="S23" s="9" t="n">
        <f aca="false">IF('2017 аборти'!C23=0,0,'2017 аборти'!R23/'2017 аборти'!C23)</f>
        <v>0.0909090909090909</v>
      </c>
      <c r="T23" s="9" t="n">
        <f aca="false">'2017 аборти'!S23/'2017 аборти'!D23</f>
        <v>0.39344262295082</v>
      </c>
      <c r="U23" s="9" t="n">
        <f aca="false">'2017 аборти'!T23/'2017 аборти'!E23</f>
        <v>0.619047619047619</v>
      </c>
      <c r="V23" s="8" t="n">
        <f aca="false">'2017 аборти'!B23/'2017 раждания'!B25*100</f>
        <v>100.228050171038</v>
      </c>
      <c r="W23" s="8" t="n">
        <f aca="false">('2017 аборти'!C23+'2017 аборти'!D23)/'2017 раждания'!C25*1000</f>
        <v>1564.70588235294</v>
      </c>
      <c r="X23" s="8" t="n">
        <f aca="false">'2017 аборти'!E23/'2017 раждания'!D25*100</f>
        <v>243.292682926829</v>
      </c>
      <c r="Y23" s="8" t="n">
        <f aca="false">'2017 аборти'!F23/'2017 раждания'!E25*100</f>
        <v>118.835616438356</v>
      </c>
      <c r="Z23" s="8" t="n">
        <f aca="false">'2017 аборти'!Q23/'2017 раждания'!B25*100</f>
        <v>57.1265678449259</v>
      </c>
      <c r="AA23" s="8" t="n">
        <f aca="false">('2017 аборти'!R23+'2017 аборти'!S23)/'2017 раждания'!C25*100</f>
        <v>57.6470588235294</v>
      </c>
      <c r="AB23" s="8" t="n">
        <f aca="false">'2017 аборти'!T23/'2017 раждания'!D25*100</f>
        <v>150.609756097561</v>
      </c>
      <c r="AC23" s="8" t="n">
        <f aca="false">'2017 аборти'!U23/'2017 раждания'!E25*100</f>
        <v>70.2054794520548</v>
      </c>
    </row>
    <row r="24" customFormat="false" ht="12.8" hidden="false" customHeight="false" outlineLevel="0" collapsed="false">
      <c r="A24" s="0" t="s">
        <v>36</v>
      </c>
      <c r="B24" s="8" t="n">
        <f aca="false">'2017 аборти'!B24/'2017 жени'!I23*10000</f>
        <v>149.486141388975</v>
      </c>
      <c r="C24" s="8" t="n">
        <f aca="false">'2017 аборти'!D24/'2017 жени'!J23*10000</f>
        <v>54.1605120630232</v>
      </c>
      <c r="D24" s="8" t="n">
        <f aca="false">'2017 аборти'!E24/'2017 жени'!K23*10000</f>
        <v>252.615463128349</v>
      </c>
      <c r="E24" s="8" t="n">
        <f aca="false">'2017 аборти'!F24/'2017 жени'!L23*10000</f>
        <v>127.659574468085</v>
      </c>
      <c r="F24" s="8" t="n">
        <f aca="false">'2017 аборти'!G24/'2017 жени'!I23*10000</f>
        <v>68.5144814699471</v>
      </c>
      <c r="G24" s="8" t="n">
        <f aca="false">'2017 аборти'!H24/'2017 жени'!J23*10000</f>
        <v>0</v>
      </c>
      <c r="H24" s="8" t="n">
        <f aca="false">'2017 аборти'!I24/'2017 жени'!K23*10000</f>
        <v>17.8616994131156</v>
      </c>
      <c r="I24" s="8" t="n">
        <f aca="false">'2017 аборти'!J24/'2017 жени'!L23*10000</f>
        <v>49.480455220188</v>
      </c>
      <c r="J24" s="8" t="n">
        <f aca="false">'2017 аборти'!Q24/'2017 жени'!I23*10000</f>
        <v>30.5200872002491</v>
      </c>
      <c r="K24" s="8" t="n">
        <f aca="false">'2017 аборти'!R24/'2017 жени'!J23*10000</f>
        <v>0</v>
      </c>
      <c r="L24" s="8" t="n">
        <f aca="false">'2017 аборти'!S24/'2017 жени'!K23*10000</f>
        <v>5.1033426894616</v>
      </c>
      <c r="M24" s="8" t="n">
        <f aca="false">'2017 аборти'!T24/'2017 жени'!L23*10000</f>
        <v>17.8129638792677</v>
      </c>
      <c r="N24" s="8" t="n">
        <f aca="false">'2017 аборти'!V24/'2017 жени'!I23*10000</f>
        <v>50.4515727187792</v>
      </c>
      <c r="O24" s="8" t="n">
        <f aca="false">'2017 аборти'!W24/'2017 жени'!J23*10000</f>
        <v>4.92368291482029</v>
      </c>
      <c r="P24" s="8" t="n">
        <f aca="false">'2017 аборти'!X24/'2017 жени'!K23*10000</f>
        <v>5.1033426894616</v>
      </c>
      <c r="Q24" s="8" t="n">
        <f aca="false">'2017 аборти'!Y24/'2017 жени'!L23*10000</f>
        <v>30.6778822365166</v>
      </c>
      <c r="R24" s="9" t="n">
        <f aca="false">'2017 аборти'!Q24/'2017 аборти'!B24</f>
        <v>0.204166666666667</v>
      </c>
      <c r="S24" s="9" t="n">
        <f aca="false">IF('2017 аборти'!C24=0,0,'2017 аборти'!R24/'2017 аборти'!C24)</f>
        <v>0</v>
      </c>
      <c r="T24" s="9" t="n">
        <f aca="false">'2017 аборти'!S24/'2017 аборти'!D24</f>
        <v>0.181818181818182</v>
      </c>
      <c r="U24" s="9" t="n">
        <f aca="false">'2017 аборти'!T24/'2017 аборти'!E24</f>
        <v>0.181818181818182</v>
      </c>
      <c r="V24" s="8" t="n">
        <f aca="false">'2017 аборти'!B24/'2017 раждания'!B26*100</f>
        <v>26.0303687635575</v>
      </c>
      <c r="W24" s="8" t="n">
        <f aca="false">('2017 аборти'!C24+'2017 аборти'!D24)/'2017 раждания'!C26*1000</f>
        <v>266.666666666667</v>
      </c>
      <c r="X24" s="8" t="n">
        <f aca="false">'2017 аборти'!E24/'2017 раждания'!D26*100</f>
        <v>53.804347826087</v>
      </c>
      <c r="Y24" s="8" t="n">
        <f aca="false">'2017 аборти'!F24/'2017 раждания'!E26*100</f>
        <v>42.156862745098</v>
      </c>
      <c r="Z24" s="8" t="n">
        <f aca="false">'2017 аборти'!Q24/'2017 раждания'!B26*100</f>
        <v>5.31453362255965</v>
      </c>
      <c r="AA24" s="8" t="n">
        <f aca="false">('2017 аборти'!R24+'2017 аборти'!S24)/'2017 раждания'!C26*100</f>
        <v>4.44444444444444</v>
      </c>
      <c r="AB24" s="8" t="n">
        <f aca="false">'2017 аборти'!T24/'2017 раждания'!D26*100</f>
        <v>9.78260869565217</v>
      </c>
      <c r="AC24" s="8" t="n">
        <f aca="false">'2017 аборти'!U24/'2017 раждания'!E26*100</f>
        <v>9.47712418300654</v>
      </c>
    </row>
    <row r="25" customFormat="false" ht="12.8" hidden="false" customHeight="false" outlineLevel="0" collapsed="false">
      <c r="A25" s="0" t="s">
        <v>48</v>
      </c>
      <c r="B25" s="8" t="n">
        <f aca="false">'2017 аборти'!B25/'2017 жени'!I24*10000</f>
        <v>140.977965255037</v>
      </c>
      <c r="C25" s="8" t="n">
        <f aca="false">'2017 аборти'!D25/'2017 жени'!J24*10000</f>
        <v>73.4394124847001</v>
      </c>
      <c r="D25" s="8" t="n">
        <f aca="false">'2017 аборти'!E25/'2017 жени'!K24*10000</f>
        <v>151.894094564585</v>
      </c>
      <c r="E25" s="8" t="n">
        <f aca="false">'2017 аборти'!F25/'2017 жени'!L24*10000</f>
        <v>144.952351711678</v>
      </c>
      <c r="F25" s="8" t="n">
        <f aca="false">'2017 аборти'!G25/'2017 жени'!I24*10000</f>
        <v>58.6251873230838</v>
      </c>
      <c r="G25" s="8" t="n">
        <f aca="false">'2017 аборти'!H25/'2017 жени'!J24*10000</f>
        <v>2.29498164014688</v>
      </c>
      <c r="H25" s="8" t="n">
        <f aca="false">'2017 аборти'!I25/'2017 жени'!K24*10000</f>
        <v>6.89937690002372</v>
      </c>
      <c r="I25" s="8" t="n">
        <f aca="false">'2017 аборти'!J25/'2017 жени'!L24*10000</f>
        <v>31.5293506370818</v>
      </c>
      <c r="J25" s="8" t="n">
        <f aca="false">'2017 аборти'!Q25/'2017 жени'!I24*10000</f>
        <v>54.8093467280901</v>
      </c>
      <c r="K25" s="8" t="n">
        <f aca="false">'2017 аборти'!R25/'2017 жени'!J24*10000</f>
        <v>0</v>
      </c>
      <c r="L25" s="8" t="n">
        <f aca="false">'2017 аборти'!S25/'2017 жени'!K24*10000</f>
        <v>11.64269851879</v>
      </c>
      <c r="M25" s="8" t="n">
        <f aca="false">'2017 аборти'!T25/'2017 жени'!L24*10000</f>
        <v>37.8470295100551</v>
      </c>
      <c r="N25" s="8" t="n">
        <f aca="false">'2017 аборти'!V25/'2017 жени'!I24*10000</f>
        <v>27.474052283954</v>
      </c>
      <c r="O25" s="8" t="n">
        <f aca="false">'2017 аборти'!W25/'2017 жени'!J24*10000</f>
        <v>0.76499388004896</v>
      </c>
      <c r="P25" s="8" t="n">
        <f aca="false">'2017 аборти'!X25/'2017 жени'!K24*10000</f>
        <v>2.15605528125741</v>
      </c>
      <c r="Q25" s="8" t="n">
        <f aca="false">'2017 аборти'!Y25/'2017 жени'!L24*10000</f>
        <v>13.7571885738578</v>
      </c>
      <c r="R25" s="9" t="n">
        <f aca="false">'2017 аборти'!Q25/'2017 аборти'!B25</f>
        <v>0.388779527559055</v>
      </c>
      <c r="S25" s="9" t="n">
        <f aca="false">IF('2017 аборти'!C25=0,0,'2017 аборти'!R25/'2017 аборти'!C25)</f>
        <v>0</v>
      </c>
      <c r="T25" s="9" t="n">
        <f aca="false">'2017 аборти'!S25/'2017 аборти'!D25</f>
        <v>0.5625</v>
      </c>
      <c r="U25" s="9" t="n">
        <f aca="false">'2017 аборти'!T25/'2017 аборти'!E25</f>
        <v>0.454932576295245</v>
      </c>
      <c r="V25" s="8" t="n">
        <f aca="false">'2017 аборти'!B25/'2017 раждания'!B27*100</f>
        <v>29.8889460910495</v>
      </c>
      <c r="W25" s="8" t="n">
        <f aca="false">('2017 аборти'!C25+'2017 аборти'!D25)/'2017 раждания'!C27*1000</f>
        <v>589.970501474926</v>
      </c>
      <c r="X25" s="8" t="n">
        <f aca="false">'2017 аборти'!E25/'2017 раждания'!D27*100</f>
        <v>119.609507640068</v>
      </c>
      <c r="Y25" s="8" t="n">
        <f aca="false">'2017 аборти'!F25/'2017 раждания'!E27*100</f>
        <v>61.5288220551378</v>
      </c>
      <c r="Z25" s="8" t="n">
        <f aca="false">'2017 аборти'!Q25/'2017 раждания'!B27*100</f>
        <v>11.6202103405163</v>
      </c>
      <c r="AA25" s="8" t="n">
        <f aca="false">('2017 аборти'!R25+'2017 аборти'!S25)/'2017 раждания'!C27*100</f>
        <v>31.858407079646</v>
      </c>
      <c r="AB25" s="8" t="n">
        <f aca="false">'2017 аборти'!T25/'2017 раждания'!D27*100</f>
        <v>54.4142614601019</v>
      </c>
      <c r="AC25" s="8" t="n">
        <f aca="false">'2017 аборти'!U25/'2017 раждания'!E27*100</f>
        <v>20.8270676691729</v>
      </c>
    </row>
    <row r="26" customFormat="false" ht="12.8" hidden="false" customHeight="false" outlineLevel="0" collapsed="false">
      <c r="A26" s="0" t="s">
        <v>38</v>
      </c>
      <c r="B26" s="8" t="n">
        <f aca="false">'2017 аборти'!B26/'2017 жени'!I25*10000</f>
        <v>123.887160785155</v>
      </c>
      <c r="C26" s="8" t="n">
        <f aca="false">'2017 аборти'!D26/'2017 жени'!J25*10000</f>
        <v>97.4542561654733</v>
      </c>
      <c r="D26" s="8" t="n">
        <f aca="false">'2017 аборти'!E26/'2017 жени'!K25*10000</f>
        <v>210.443504769397</v>
      </c>
      <c r="E26" s="8" t="n">
        <f aca="false">'2017 аборти'!F26/'2017 жени'!L25*10000</f>
        <v>88.255261371351</v>
      </c>
      <c r="F26" s="8" t="n">
        <f aca="false">'2017 аборти'!G26/'2017 жени'!I25*10000</f>
        <v>44.7817226214738</v>
      </c>
      <c r="G26" s="8" t="n">
        <f aca="false">'2017 аборти'!H26/'2017 жени'!J25*10000</f>
        <v>5.96658711217184</v>
      </c>
      <c r="H26" s="8" t="n">
        <f aca="false">'2017 аборти'!I26/'2017 жени'!K25*10000</f>
        <v>24.58452158521</v>
      </c>
      <c r="I26" s="8" t="n">
        <f aca="false">'2017 аборти'!J26/'2017 жени'!L25*10000</f>
        <v>35.754695632496</v>
      </c>
      <c r="J26" s="8" t="n">
        <f aca="false">'2017 аборти'!Q26/'2017 жени'!I25*10000</f>
        <v>63.5525045586185</v>
      </c>
      <c r="K26" s="8" t="n">
        <f aca="false">'2017 аборти'!R26/'2017 жени'!J25*10000</f>
        <v>1.98886237072395</v>
      </c>
      <c r="L26" s="8" t="n">
        <f aca="false">'2017 аборти'!S26/'2017 жени'!K25*10000</f>
        <v>23.6011407218016</v>
      </c>
      <c r="M26" s="8" t="n">
        <f aca="false">'2017 аборти'!T26/'2017 жени'!L25*10000</f>
        <v>54.3109300746775</v>
      </c>
      <c r="N26" s="8" t="n">
        <f aca="false">'2017 аборти'!V26/'2017 жени'!I25*10000</f>
        <v>15.5529336050627</v>
      </c>
      <c r="O26" s="8" t="n">
        <f aca="false">'2017 аборти'!W26/'2017 жени'!J25*10000</f>
        <v>0</v>
      </c>
      <c r="P26" s="8" t="n">
        <f aca="false">'2017 аборти'!X26/'2017 жени'!K25*10000</f>
        <v>0</v>
      </c>
      <c r="Q26" s="8" t="n">
        <f aca="false">'2017 аборти'!Y26/'2017 жени'!L25*10000</f>
        <v>6.78886625933469</v>
      </c>
      <c r="R26" s="9" t="n">
        <f aca="false">'2017 аборти'!Q26/'2017 аборти'!B26</f>
        <v>0.512987012987013</v>
      </c>
      <c r="S26" s="9" t="n">
        <f aca="false">IF('2017 аборти'!C26=0,0,'2017 аборти'!R26/'2017 аборти'!C26)</f>
        <v>0.25</v>
      </c>
      <c r="T26" s="9" t="n">
        <f aca="false">'2017 аборти'!S26/'2017 аборти'!D26</f>
        <v>0.489795918367347</v>
      </c>
      <c r="U26" s="9" t="n">
        <f aca="false">'2017 аборти'!T26/'2017 аборти'!E26</f>
        <v>0.560747663551402</v>
      </c>
      <c r="V26" s="8" t="n">
        <f aca="false">'2017 аборти'!B26/'2017 раждания'!B28*100</f>
        <v>23.4756097560976</v>
      </c>
      <c r="W26" s="8" t="n">
        <f aca="false">('2017 аборти'!C26+'2017 аборти'!D26)/'2017 раждания'!C28*1000</f>
        <v>207.843137254902</v>
      </c>
      <c r="X26" s="8" t="n">
        <f aca="false">'2017 аборти'!E26/'2017 раждания'!D28*100</f>
        <v>45.9227467811159</v>
      </c>
      <c r="Y26" s="8" t="n">
        <f aca="false">'2017 аборти'!F26/'2017 раждания'!E28*100</f>
        <v>33.3904109589041</v>
      </c>
      <c r="Z26" s="8" t="n">
        <f aca="false">'2017 аборти'!Q26/'2017 раждания'!B28*100</f>
        <v>12.0426829268293</v>
      </c>
      <c r="AA26" s="8" t="n">
        <f aca="false">('2017 аборти'!R26+'2017 аборти'!S26)/'2017 раждания'!C28*100</f>
        <v>9.80392156862745</v>
      </c>
      <c r="AB26" s="8" t="n">
        <f aca="false">'2017 аборти'!T26/'2017 раждания'!D28*100</f>
        <v>25.7510729613734</v>
      </c>
      <c r="AC26" s="8" t="n">
        <f aca="false">'2017 аборти'!U26/'2017 раждания'!E28*100</f>
        <v>15.7534246575342</v>
      </c>
    </row>
    <row r="27" customFormat="false" ht="12.8" hidden="false" customHeight="false" outlineLevel="0" collapsed="false">
      <c r="A27" s="0" t="s">
        <v>47</v>
      </c>
      <c r="B27" s="8" t="n">
        <f aca="false">'2017 аборти'!B27/'2017 жени'!I26*10000</f>
        <v>232.639079701782</v>
      </c>
      <c r="C27" s="8" t="n">
        <f aca="false">'2017 аборти'!D27/'2017 жени'!J26*10000</f>
        <v>222.996515679442</v>
      </c>
      <c r="D27" s="8" t="n">
        <f aca="false">'2017 аборти'!E27/'2017 жени'!K26*10000</f>
        <v>368.188512518409</v>
      </c>
      <c r="E27" s="8" t="n">
        <f aca="false">'2017 аборти'!F27/'2017 жени'!L26*10000</f>
        <v>165.099531431806</v>
      </c>
      <c r="F27" s="8" t="n">
        <f aca="false">'2017 аборти'!G27/'2017 жени'!I26*10000</f>
        <v>81.3320877067649</v>
      </c>
      <c r="G27" s="8" t="n">
        <f aca="false">'2017 аборти'!H27/'2017 жени'!J26*10000</f>
        <v>12.5435540069686</v>
      </c>
      <c r="H27" s="8" t="n">
        <f aca="false">'2017 аборти'!I27/'2017 жени'!K26*10000</f>
        <v>52.5068835243645</v>
      </c>
      <c r="I27" s="8" t="n">
        <f aca="false">'2017 аборти'!J27/'2017 жени'!L26*10000</f>
        <v>54.0897512500393</v>
      </c>
      <c r="J27" s="8" t="n">
        <f aca="false">'2017 аборти'!Q27/'2017 жени'!I26*10000</f>
        <v>143.430235753146</v>
      </c>
      <c r="K27" s="8" t="n">
        <f aca="false">'2017 аборти'!R27/'2017 жени'!J26*10000</f>
        <v>1.39372822299652</v>
      </c>
      <c r="L27" s="8" t="n">
        <f aca="false">'2017 аборти'!S27/'2017 жени'!K26*10000</f>
        <v>40.9809822629186</v>
      </c>
      <c r="M27" s="8" t="n">
        <f aca="false">'2017 аборти'!T27/'2017 жени'!L26*10000</f>
        <v>124.217742696311</v>
      </c>
      <c r="N27" s="8" t="n">
        <f aca="false">'2017 аборти'!V27/'2017 жени'!I26*10000</f>
        <v>7.87675624187137</v>
      </c>
      <c r="O27" s="8" t="n">
        <f aca="false">'2017 аборти'!W27/'2017 жени'!J26*10000</f>
        <v>0</v>
      </c>
      <c r="P27" s="8" t="n">
        <f aca="false">'2017 аборти'!X27/'2017 жени'!K26*10000</f>
        <v>8.96458987001345</v>
      </c>
      <c r="Q27" s="8" t="n">
        <f aca="false">'2017 аборти'!Y27/'2017 жени'!L26*10000</f>
        <v>2.51580238372276</v>
      </c>
      <c r="R27" s="9" t="n">
        <f aca="false">'2017 аборти'!Q27/'2017 аборти'!B27</f>
        <v>0.616535433070866</v>
      </c>
      <c r="S27" s="9" t="n">
        <f aca="false">IF('2017 аборти'!C27=0,0,'2017 аборти'!R27/'2017 аборти'!C27)</f>
        <v>0.1</v>
      </c>
      <c r="T27" s="9" t="n">
        <f aca="false">'2017 аборти'!S27/'2017 аборти'!D27</f>
        <v>0.4</v>
      </c>
      <c r="U27" s="9" t="n">
        <f aca="false">'2017 аборти'!T27/'2017 аборти'!E27</f>
        <v>0.68695652173913</v>
      </c>
      <c r="V27" s="8" t="n">
        <f aca="false">'2017 аборти'!B27/'2017 раждания'!B29*100</f>
        <v>92.5655976676385</v>
      </c>
      <c r="W27" s="8" t="n">
        <f aca="false">('2017 аборти'!C27+'2017 аборти'!D27)/'2017 раждания'!C29*1000</f>
        <v>2023.80952380952</v>
      </c>
      <c r="X27" s="8" t="n">
        <f aca="false">'2017 аборти'!E27/'2017 раждания'!D29*100</f>
        <v>196.245733788396</v>
      </c>
      <c r="Y27" s="8" t="n">
        <f aca="false">'2017 аборти'!F27/'2017 раждания'!E29*100</f>
        <v>105.210420841683</v>
      </c>
      <c r="Z27" s="8" t="n">
        <f aca="false">'2017 аборти'!Q27/'2017 раждания'!B29*100</f>
        <v>57.0699708454811</v>
      </c>
      <c r="AA27" s="8" t="n">
        <f aca="false">('2017 аборти'!R27+'2017 аборти'!S27)/'2017 раждания'!C29*100</f>
        <v>77.3809523809524</v>
      </c>
      <c r="AB27" s="8" t="n">
        <f aca="false">'2017 аборти'!T27/'2017 раждания'!D29*100</f>
        <v>134.81228668942</v>
      </c>
      <c r="AC27" s="8" t="n">
        <f aca="false">'2017 аборти'!U27/'2017 раждания'!E29*100</f>
        <v>64.7294589178357</v>
      </c>
    </row>
    <row r="28" customFormat="false" ht="12.8" hidden="false" customHeight="false" outlineLevel="0" collapsed="false">
      <c r="A28" s="0" t="s">
        <v>40</v>
      </c>
      <c r="B28" s="8" t="n">
        <f aca="false">'2017 аборти'!B28/'2017 жени'!I27*10000</f>
        <v>309.343768177251</v>
      </c>
      <c r="C28" s="8" t="n">
        <f aca="false">'2017 аборти'!D28/'2017 жени'!J27*10000</f>
        <v>119.49215832711</v>
      </c>
      <c r="D28" s="8" t="n">
        <f aca="false">'2017 аборти'!E28/'2017 жени'!K27*10000</f>
        <v>561.818181818182</v>
      </c>
      <c r="E28" s="8" t="n">
        <f aca="false">'2017 аборти'!F28/'2017 жени'!L27*10000</f>
        <v>226.404546725054</v>
      </c>
      <c r="F28" s="8" t="n">
        <f aca="false">'2017 аборти'!G28/'2017 жени'!I27*10000</f>
        <v>52.879276611496</v>
      </c>
      <c r="G28" s="8" t="n">
        <f aca="false">'2017 аборти'!H28/'2017 жени'!J27*10000</f>
        <v>0</v>
      </c>
      <c r="H28" s="8" t="n">
        <f aca="false">'2017 аборти'!I28/'2017 жени'!K27*10000</f>
        <v>21.8181818181818</v>
      </c>
      <c r="I28" s="8" t="n">
        <f aca="false">'2017 аборти'!J28/'2017 жени'!L27*10000</f>
        <v>39.1316500512438</v>
      </c>
      <c r="J28" s="8" t="n">
        <f aca="false">'2017 аборти'!Q28/'2017 жени'!I27*10000</f>
        <v>256.464491565755</v>
      </c>
      <c r="K28" s="8" t="n">
        <f aca="false">'2017 аборти'!R28/'2017 жени'!J27*10000</f>
        <v>3.73412994772218</v>
      </c>
      <c r="L28" s="8" t="n">
        <f aca="false">'2017 аборти'!S28/'2017 жени'!K27*10000</f>
        <v>36.3636363636364</v>
      </c>
      <c r="M28" s="8" t="n">
        <f aca="false">'2017 аборти'!T28/'2017 жени'!L27*10000</f>
        <v>248.765489611479</v>
      </c>
      <c r="N28" s="8" t="n">
        <f aca="false">'2017 аборти'!V28/'2017 жени'!I27*10000</f>
        <v>0</v>
      </c>
      <c r="O28" s="8" t="n">
        <f aca="false">'2017 аборти'!W28/'2017 жени'!J27*10000</f>
        <v>0</v>
      </c>
      <c r="P28" s="8" t="n">
        <f aca="false">'2017 аборти'!X28/'2017 жени'!K27*10000</f>
        <v>0</v>
      </c>
      <c r="Q28" s="8" t="n">
        <f aca="false">'2017 аборти'!Y28/'2017 жени'!L27*10000</f>
        <v>0</v>
      </c>
      <c r="R28" s="9" t="n">
        <f aca="false">'2017 аборти'!Q28/'2017 аборти'!B28</f>
        <v>0.829059829059829</v>
      </c>
      <c r="S28" s="9" t="n">
        <f aca="false">IF('2017 аборти'!C28=0,0,'2017 аборти'!R28/'2017 аборти'!C28)</f>
        <v>1</v>
      </c>
      <c r="T28" s="9" t="n">
        <f aca="false">'2017 аборти'!S28/'2017 аборти'!D28</f>
        <v>0.625</v>
      </c>
      <c r="U28" s="9" t="n">
        <f aca="false">'2017 аборти'!T28/'2017 аборти'!E28</f>
        <v>0.864077669902913</v>
      </c>
      <c r="V28" s="8" t="n">
        <f aca="false">'2017 аборти'!B28/'2017 раждания'!B30*100</f>
        <v>24.9254367277375</v>
      </c>
      <c r="W28" s="8" t="n">
        <f aca="false">('2017 аборти'!C28+'2017 аборти'!D28)/'2017 раждания'!C30*1000</f>
        <v>86.1618798955614</v>
      </c>
      <c r="X28" s="8" t="n">
        <f aca="false">'2017 аборти'!E28/'2017 раждания'!D30*100</f>
        <v>53.0017152658662</v>
      </c>
      <c r="Y28" s="8" t="n">
        <f aca="false">'2017 аборти'!F28/'2017 раждания'!E30*100</f>
        <v>35.6304985337243</v>
      </c>
      <c r="Z28" s="8" t="n">
        <f aca="false">'2017 аборти'!Q28/'2017 раждания'!B30*100</f>
        <v>20.6646783127397</v>
      </c>
      <c r="AA28" s="8" t="n">
        <f aca="false">('2017 аборти'!R28+'2017 аборти'!S28)/'2017 раждания'!C30*100</f>
        <v>5.48302872062663</v>
      </c>
      <c r="AB28" s="8" t="n">
        <f aca="false">'2017 аборти'!T28/'2017 раждания'!D30*100</f>
        <v>45.7975986277873</v>
      </c>
      <c r="AC28" s="8" t="n">
        <f aca="false">'2017 аборти'!U28/'2017 раждания'!E30*100</f>
        <v>28.8856304985337</v>
      </c>
    </row>
    <row r="29" customFormat="false" ht="12.8" hidden="false" customHeight="false" outlineLevel="0" collapsed="false">
      <c r="A29" s="0" t="s">
        <v>41</v>
      </c>
      <c r="B29" s="8" t="n">
        <f aca="false">'2017 аборти'!B29/'2017 жени'!I28*10000</f>
        <v>238.657844990548</v>
      </c>
      <c r="C29" s="8" t="n">
        <f aca="false">'2017 аборти'!D29/'2017 жени'!J28*10000</f>
        <v>159.198113207547</v>
      </c>
      <c r="D29" s="8" t="n">
        <f aca="false">'2017 аборти'!E29/'2017 жени'!K28*10000</f>
        <v>431.745415736878</v>
      </c>
      <c r="E29" s="8" t="n">
        <f aca="false">'2017 аборти'!F29/'2017 жени'!L28*10000</f>
        <v>166.130524831446</v>
      </c>
      <c r="F29" s="8" t="n">
        <f aca="false">'2017 аборти'!G29/'2017 жени'!I28*10000</f>
        <v>42.0079815164881</v>
      </c>
      <c r="G29" s="8" t="n">
        <f aca="false">'2017 аборти'!H29/'2017 жени'!J28*10000</f>
        <v>9.82704402515723</v>
      </c>
      <c r="H29" s="8" t="n">
        <f aca="false">'2017 аборти'!I29/'2017 жени'!K28*10000</f>
        <v>18.4340739303386</v>
      </c>
      <c r="I29" s="8" t="n">
        <f aca="false">'2017 аборти'!J29/'2017 жени'!L28*10000</f>
        <v>31.2871810690521</v>
      </c>
      <c r="J29" s="8" t="n">
        <f aca="false">'2017 аборти'!Q29/'2017 жени'!I28*10000</f>
        <v>194.549464398236</v>
      </c>
      <c r="K29" s="8" t="n">
        <f aca="false">'2017 аборти'!R29/'2017 жени'!J28*10000</f>
        <v>1.96540880503145</v>
      </c>
      <c r="L29" s="8" t="n">
        <f aca="false">'2017 аборти'!S29/'2017 жени'!K28*10000</f>
        <v>59.1830794605608</v>
      </c>
      <c r="M29" s="8" t="n">
        <f aca="false">'2017 аборти'!T29/'2017 жени'!L28*10000</f>
        <v>163.48653769885</v>
      </c>
      <c r="N29" s="8" t="n">
        <f aca="false">'2017 аборти'!V29/'2017 жени'!I28*10000</f>
        <v>2.10039907582441</v>
      </c>
      <c r="O29" s="8" t="n">
        <f aca="false">'2017 аборти'!W29/'2017 жени'!J28*10000</f>
        <v>0</v>
      </c>
      <c r="P29" s="8" t="n">
        <f aca="false">'2017 аборти'!X29/'2017 жени'!K28*10000</f>
        <v>0.970214417386242</v>
      </c>
      <c r="Q29" s="8" t="n">
        <f aca="false">'2017 аборти'!Y29/'2017 жени'!L28*10000</f>
        <v>1.32199356629798</v>
      </c>
      <c r="R29" s="9" t="n">
        <f aca="false">'2017 аборти'!Q29/'2017 аборти'!B29</f>
        <v>0.815181518151815</v>
      </c>
      <c r="S29" s="9" t="n">
        <f aca="false">IF('2017 аборти'!C29=0,0,'2017 аборти'!R29/'2017 аборти'!C29)</f>
        <v>0.166666666666667</v>
      </c>
      <c r="T29" s="9" t="n">
        <f aca="false">'2017 аборти'!S29/'2017 аборти'!D29</f>
        <v>0.753086419753086</v>
      </c>
      <c r="U29" s="9" t="n">
        <f aca="false">'2017 аборти'!T29/'2017 аборти'!E29</f>
        <v>0.833707865168539</v>
      </c>
      <c r="V29" s="8" t="n">
        <f aca="false">'2017 аборти'!B29/'2017 раждания'!B31*100</f>
        <v>14.1809672386895</v>
      </c>
      <c r="W29" s="8" t="n">
        <f aca="false">('2017 аборти'!C29+'2017 аборти'!D29)/'2017 раждания'!C31*1000</f>
        <v>130.239520958084</v>
      </c>
      <c r="X29" s="8" t="n">
        <f aca="false">'2017 аборти'!E29/'2017 раждания'!D31*100</f>
        <v>39.9461400359066</v>
      </c>
      <c r="Y29" s="8" t="n">
        <f aca="false">'2017 аборти'!F29/'2017 раждания'!E31*100</f>
        <v>18.5440236104279</v>
      </c>
      <c r="Z29" s="8" t="n">
        <f aca="false">'2017 аборти'!Q29/'2017 раждания'!B31*100</f>
        <v>11.5600624024961</v>
      </c>
      <c r="AA29" s="8" t="n">
        <f aca="false">('2017 аборти'!R29+'2017 аборти'!S29)/'2017 раждания'!C31*100</f>
        <v>9.2814371257485</v>
      </c>
      <c r="AB29" s="8" t="n">
        <f aca="false">'2017 аборти'!T29/'2017 раждания'!D31*100</f>
        <v>33.3034111310592</v>
      </c>
      <c r="AC29" s="8" t="n">
        <f aca="false">'2017 аборти'!U29/'2017 раждания'!E31*100</f>
        <v>15.1500245941958</v>
      </c>
    </row>
    <row r="30" customFormat="false" ht="12.8" hidden="false" customHeight="false" outlineLevel="0" collapsed="false">
      <c r="A30" s="0" t="s">
        <v>42</v>
      </c>
      <c r="B30" s="8" t="n">
        <f aca="false">'2017 аборти'!B30/'2017 жени'!I29*10000</f>
        <v>110.088136037482</v>
      </c>
      <c r="C30" s="8" t="n">
        <f aca="false">'2017 аборти'!D30/'2017 жени'!J29*10000</f>
        <v>76.3164589163063</v>
      </c>
      <c r="D30" s="8" t="n">
        <f aca="false">'2017 аборти'!E30/'2017 жени'!K29*10000</f>
        <v>161.837069436851</v>
      </c>
      <c r="E30" s="8" t="n">
        <f aca="false">'2017 аборти'!F30/'2017 жени'!L29*10000</f>
        <v>89.4239036973345</v>
      </c>
      <c r="F30" s="8" t="n">
        <f aca="false">'2017 аборти'!G30/'2017 жени'!I29*10000</f>
        <v>16.7098063628321</v>
      </c>
      <c r="G30" s="8" t="n">
        <f aca="false">'2017 аборти'!H30/'2017 жени'!J29*10000</f>
        <v>2.54388196387688</v>
      </c>
      <c r="H30" s="8" t="n">
        <f aca="false">'2017 аборти'!I30/'2017 жени'!K29*10000</f>
        <v>5.46746856205577</v>
      </c>
      <c r="I30" s="8" t="n">
        <f aca="false">'2017 аборти'!J30/'2017 жени'!L29*10000</f>
        <v>13.1842934938378</v>
      </c>
      <c r="J30" s="8" t="n">
        <f aca="false">'2017 аборти'!Q30/'2017 жени'!I29*10000</f>
        <v>90.7571835785197</v>
      </c>
      <c r="K30" s="8" t="n">
        <f aca="false">'2017 аборти'!R30/'2017 жени'!J29*10000</f>
        <v>2.54388196387688</v>
      </c>
      <c r="L30" s="8" t="n">
        <f aca="false">'2017 аборти'!S30/'2017 жени'!K29*10000</f>
        <v>25.1503553854565</v>
      </c>
      <c r="M30" s="8" t="n">
        <f aca="false">'2017 аборти'!T30/'2017 жени'!L29*10000</f>
        <v>71.6537689882488</v>
      </c>
      <c r="N30" s="8" t="n">
        <f aca="false">'2017 аборти'!V30/'2017 жени'!I29*10000</f>
        <v>2.62114609613053</v>
      </c>
      <c r="O30" s="8" t="n">
        <f aca="false">'2017 аборти'!W30/'2017 жени'!J29*10000</f>
        <v>0</v>
      </c>
      <c r="P30" s="8" t="n">
        <f aca="false">'2017 аборти'!X30/'2017 жени'!K29*10000</f>
        <v>2.18698742482231</v>
      </c>
      <c r="Q30" s="8" t="n">
        <f aca="false">'2017 аборти'!Y30/'2017 жени'!L29*10000</f>
        <v>0</v>
      </c>
      <c r="R30" s="9" t="n">
        <f aca="false">'2017 аборти'!Q30/'2017 аборти'!B30</f>
        <v>0.824404761904762</v>
      </c>
      <c r="S30" s="9" t="n">
        <f aca="false">IF('2017 аборти'!C30=0,0,'2017 аборти'!R30/'2017 аборти'!C30)</f>
        <v>0.5</v>
      </c>
      <c r="T30" s="9" t="n">
        <f aca="false">'2017 аборти'!S30/'2017 аборти'!D30</f>
        <v>0.766666666666667</v>
      </c>
      <c r="U30" s="9" t="n">
        <f aca="false">'2017 аборти'!T30/'2017 аборти'!E30</f>
        <v>0.844594594594595</v>
      </c>
      <c r="V30" s="8" t="n">
        <f aca="false">'2017 аборти'!B30/'2017 раждания'!B32*100</f>
        <v>45.3441295546559</v>
      </c>
      <c r="W30" s="8" t="n">
        <f aca="false">('2017 аборти'!C30+'2017 аборти'!D30)/'2017 раждания'!C32*1000</f>
        <v>1454.54545454545</v>
      </c>
      <c r="X30" s="8" t="n">
        <f aca="false">'2017 аборти'!E30/'2017 раждания'!D32*100</f>
        <v>112.121212121212</v>
      </c>
      <c r="Y30" s="8" t="n">
        <f aca="false">'2017 аборти'!F30/'2017 раждания'!E32*100</f>
        <v>60.7003891050584</v>
      </c>
      <c r="Z30" s="8" t="n">
        <f aca="false">'2017 аборти'!Q30/'2017 раждания'!B32*100</f>
        <v>37.3819163292847</v>
      </c>
      <c r="AA30" s="8" t="n">
        <f aca="false">('2017 аборти'!R30+'2017 аборти'!S30)/'2017 раждания'!C32*100</f>
        <v>109.090909090909</v>
      </c>
      <c r="AB30" s="8" t="n">
        <f aca="false">'2017 аборти'!T30/'2017 раждания'!D32*100</f>
        <v>94.6969696969697</v>
      </c>
      <c r="AC30" s="8" t="n">
        <f aca="false">'2017 аборти'!U30/'2017 раждания'!E32*100</f>
        <v>49.8054474708171</v>
      </c>
    </row>
    <row r="31" customFormat="false" ht="12.8" hidden="false" customHeight="false" outlineLevel="0" collapsed="false">
      <c r="A31" s="0" t="s">
        <v>43</v>
      </c>
      <c r="B31" s="8" t="n">
        <f aca="false">'2017 аборти'!B31/'2017 жени'!I30*10000</f>
        <v>310.429578969865</v>
      </c>
      <c r="C31" s="8" t="n">
        <f aca="false">'2017 аборти'!D31/'2017 жени'!J30*10000</f>
        <v>213.706705969049</v>
      </c>
      <c r="D31" s="8" t="n">
        <f aca="false">'2017 аборти'!E31/'2017 жени'!K30*10000</f>
        <v>556.95223361052</v>
      </c>
      <c r="E31" s="8" t="n">
        <f aca="false">'2017 аборти'!F31/'2017 жени'!L30*10000</f>
        <v>212.353429969532</v>
      </c>
      <c r="F31" s="8" t="n">
        <f aca="false">'2017 аборти'!G31/'2017 жени'!I30*10000</f>
        <v>56.1017311391323</v>
      </c>
      <c r="G31" s="8" t="n">
        <f aca="false">'2017 аборти'!H31/'2017 жени'!J30*10000</f>
        <v>3.68459837877671</v>
      </c>
      <c r="H31" s="8" t="n">
        <f aca="false">'2017 аборти'!I31/'2017 жени'!K30*10000</f>
        <v>27.0740669116225</v>
      </c>
      <c r="I31" s="8" t="n">
        <f aca="false">'2017 аборти'!J31/'2017 жени'!L30*10000</f>
        <v>34.1612039516203</v>
      </c>
      <c r="J31" s="8" t="n">
        <f aca="false">'2017 аборти'!Q31/'2017 жени'!I30*10000</f>
        <v>238.833083992306</v>
      </c>
      <c r="K31" s="8" t="n">
        <f aca="false">'2017 аборти'!R31/'2017 жени'!J30*10000</f>
        <v>14.7383935151069</v>
      </c>
      <c r="L31" s="8" t="n">
        <f aca="false">'2017 аборти'!S31/'2017 жени'!K30*10000</f>
        <v>79.2883388126088</v>
      </c>
      <c r="M31" s="8" t="n">
        <f aca="false">'2017 аборти'!T31/'2017 жени'!L30*10000</f>
        <v>221.586187794294</v>
      </c>
      <c r="N31" s="8" t="n">
        <f aca="false">'2017 аборти'!V31/'2017 жени'!I30*10000</f>
        <v>15.494763838427</v>
      </c>
      <c r="O31" s="8" t="n">
        <f aca="false">'2017 аборти'!W31/'2017 жени'!J30*10000</f>
        <v>0</v>
      </c>
      <c r="P31" s="8" t="n">
        <f aca="false">'2017 аборти'!X31/'2017 жени'!K30*10000</f>
        <v>5.80158576677625</v>
      </c>
      <c r="Q31" s="8" t="n">
        <f aca="false">'2017 аборти'!Y31/'2017 жени'!L30*10000</f>
        <v>10.1560336072385</v>
      </c>
      <c r="R31" s="9" t="n">
        <f aca="false">'2017 аборти'!Q31/'2017 аборти'!B31</f>
        <v>0.769363166953528</v>
      </c>
      <c r="S31" s="9" t="n">
        <f aca="false">IF('2017 аборти'!C31=0,0,'2017 аборти'!R31/'2017 аборти'!C31)</f>
        <v>0.8</v>
      </c>
      <c r="T31" s="9" t="n">
        <f aca="false">'2017 аборти'!S31/'2017 аборти'!D31</f>
        <v>0.706896551724138</v>
      </c>
      <c r="U31" s="9" t="n">
        <f aca="false">'2017 аборти'!T31/'2017 аборти'!E31</f>
        <v>0.833333333333333</v>
      </c>
      <c r="V31" s="8" t="n">
        <f aca="false">'2017 аборти'!B31/'2017 раждания'!B33*100</f>
        <v>28.6630488406512</v>
      </c>
      <c r="W31" s="8" t="n">
        <f aca="false">('2017 аборти'!C31+'2017 аборти'!D31)/'2017 раждания'!C33*1000</f>
        <v>221.830985915493</v>
      </c>
      <c r="X31" s="8" t="n">
        <f aca="false">'2017 аборти'!E31/'2017 раждания'!D33*100</f>
        <v>62.2030237580993</v>
      </c>
      <c r="Y31" s="8" t="n">
        <f aca="false">'2017 аборти'!F31/'2017 раждания'!E33*100</f>
        <v>41.3669064748201</v>
      </c>
      <c r="Z31" s="8" t="n">
        <f aca="false">'2017 аборти'!Q31/'2017 раждания'!B33*100</f>
        <v>22.0522940305871</v>
      </c>
      <c r="AA31" s="8" t="n">
        <f aca="false">('2017 аборти'!R31+'2017 аборти'!S31)/'2017 раждания'!C33*100</f>
        <v>15.8450704225352</v>
      </c>
      <c r="AB31" s="8" t="n">
        <f aca="false">'2017 аборти'!T31/'2017 раждания'!D33*100</f>
        <v>51.8358531317495</v>
      </c>
      <c r="AC31" s="8" t="n">
        <f aca="false">'2017 аборти'!U31/'2017 раждания'!E33*100</f>
        <v>29.136690647482</v>
      </c>
    </row>
  </sheetData>
  <mergeCells count="7">
    <mergeCell ref="B1:E1"/>
    <mergeCell ref="F1:I1"/>
    <mergeCell ref="J1:M1"/>
    <mergeCell ref="N1:Q1"/>
    <mergeCell ref="R1:U1"/>
    <mergeCell ref="V1:Y1"/>
    <mergeCell ref="Z1:AC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2019-03-04T11:34:55Z</dcterms:modified>
  <cp:revision>1</cp:revision>
  <dc:subject/>
  <dc:title/>
</cp:coreProperties>
</file>